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\Desktop\"/>
    </mc:Choice>
  </mc:AlternateContent>
  <bookViews>
    <workbookView xWindow="0" yWindow="0" windowWidth="23016" windowHeight="8208"/>
  </bookViews>
  <sheets>
    <sheet name="including last measurement" sheetId="6" r:id="rId1"/>
    <sheet name="First 4 measurements" sheetId="1" r:id="rId2"/>
    <sheet name="10 min" sheetId="2" r:id="rId3"/>
    <sheet name="20 min" sheetId="3" r:id="rId4"/>
    <sheet name="70 min" sheetId="4" r:id="rId5"/>
    <sheet name="155 min" sheetId="5" r:id="rId6"/>
    <sheet name="1260 min" sheetId="7" r:id="rId7"/>
  </sheets>
  <definedNames>
    <definedName name="MethodPointer" localSheetId="6">17719184</definedName>
    <definedName name="MethodPointer" localSheetId="5">5897880</definedName>
    <definedName name="MethodPointer" localSheetId="3">174292840</definedName>
    <definedName name="MethodPointer" localSheetId="4">173102040</definedName>
    <definedName name="MethodPointer">174332304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8" i="6" l="1"/>
  <c r="AM148" i="6"/>
  <c r="AL149" i="6"/>
  <c r="AM149" i="6"/>
  <c r="AL150" i="6"/>
  <c r="AM150" i="6"/>
  <c r="AL151" i="6"/>
  <c r="AM151" i="6"/>
  <c r="AM147" i="6"/>
  <c r="AL147" i="6"/>
  <c r="AM141" i="6"/>
  <c r="AM142" i="6"/>
  <c r="AM143" i="6"/>
  <c r="AM144" i="6"/>
  <c r="AL141" i="6"/>
  <c r="AL142" i="6"/>
  <c r="AL143" i="6"/>
  <c r="AL144" i="6"/>
  <c r="AM140" i="6"/>
  <c r="AL140" i="6"/>
  <c r="AM134" i="6"/>
  <c r="AM135" i="6"/>
  <c r="AM136" i="6"/>
  <c r="AM137" i="6"/>
  <c r="AM133" i="6"/>
  <c r="AL134" i="6"/>
  <c r="AL135" i="6"/>
  <c r="AL136" i="6"/>
  <c r="AL137" i="6"/>
  <c r="AL133" i="6"/>
  <c r="AM146" i="6"/>
  <c r="AL146" i="6"/>
  <c r="AM139" i="6"/>
  <c r="AL139" i="6"/>
  <c r="AM132" i="6"/>
  <c r="AL132" i="6"/>
  <c r="AF22" i="6"/>
  <c r="AE22" i="6"/>
  <c r="AD22" i="6"/>
  <c r="AC22" i="6"/>
  <c r="AB22" i="6"/>
  <c r="AF51" i="6"/>
  <c r="AE51" i="6"/>
  <c r="AD51" i="6"/>
  <c r="AC51" i="6"/>
  <c r="AB51" i="6"/>
  <c r="AF80" i="6"/>
  <c r="AE80" i="6"/>
  <c r="AD80" i="6"/>
  <c r="AC80" i="6"/>
  <c r="AB80" i="6"/>
  <c r="AF109" i="6"/>
  <c r="AE109" i="6"/>
  <c r="AD109" i="6"/>
  <c r="AC109" i="6"/>
  <c r="AB109" i="6"/>
  <c r="AF138" i="6"/>
  <c r="AE138" i="6"/>
  <c r="AD138" i="6"/>
  <c r="AC138" i="6"/>
  <c r="AB138" i="6"/>
  <c r="AF167" i="6"/>
  <c r="AE167" i="6"/>
  <c r="AD167" i="6"/>
  <c r="AC167" i="6"/>
  <c r="E180" i="6"/>
  <c r="E181" i="6"/>
  <c r="E182" i="6"/>
  <c r="E183" i="6"/>
  <c r="E179" i="6"/>
  <c r="H180" i="6"/>
  <c r="H181" i="6"/>
  <c r="H182" i="6"/>
  <c r="H183" i="6"/>
  <c r="H179" i="6"/>
  <c r="L179" i="6"/>
  <c r="L180" i="6"/>
  <c r="L181" i="6"/>
  <c r="L182" i="6"/>
  <c r="L183" i="6"/>
  <c r="O180" i="6"/>
  <c r="O181" i="6"/>
  <c r="O182" i="6"/>
  <c r="O183" i="6"/>
  <c r="O179" i="6"/>
  <c r="S180" i="6"/>
  <c r="S181" i="6"/>
  <c r="S182" i="6"/>
  <c r="S183" i="6"/>
  <c r="S179" i="6"/>
  <c r="V180" i="6"/>
  <c r="V181" i="6"/>
  <c r="V182" i="6"/>
  <c r="V183" i="6"/>
  <c r="V179" i="6"/>
  <c r="AB167" i="6"/>
  <c r="S185" i="6"/>
  <c r="V185" i="6"/>
  <c r="O185" i="6"/>
  <c r="L185" i="6"/>
  <c r="H185" i="6"/>
  <c r="E185" i="6"/>
  <c r="V148" i="6"/>
  <c r="S148" i="6"/>
  <c r="O148" i="6"/>
  <c r="L148" i="6"/>
  <c r="L146" i="6" s="1"/>
  <c r="AL116" i="6" s="1"/>
  <c r="H148" i="6"/>
  <c r="E148" i="6"/>
  <c r="S146" i="6"/>
  <c r="AL123" i="6" s="1"/>
  <c r="O146" i="6"/>
  <c r="E146" i="6"/>
  <c r="V145" i="6"/>
  <c r="S145" i="6"/>
  <c r="O145" i="6"/>
  <c r="L145" i="6"/>
  <c r="AE79" i="6" s="1"/>
  <c r="H145" i="6"/>
  <c r="AM108" i="6" s="1"/>
  <c r="E145" i="6"/>
  <c r="S144" i="6"/>
  <c r="AL121" i="6" s="1"/>
  <c r="O144" i="6"/>
  <c r="AD108" i="6" s="1"/>
  <c r="E144" i="6"/>
  <c r="AD21" i="6" s="1"/>
  <c r="V143" i="6"/>
  <c r="S143" i="6"/>
  <c r="O143" i="6"/>
  <c r="L143" i="6"/>
  <c r="H143" i="6"/>
  <c r="E143" i="6"/>
  <c r="S142" i="6"/>
  <c r="AL119" i="6" s="1"/>
  <c r="O142" i="6"/>
  <c r="AM112" i="6" s="1"/>
  <c r="E142" i="6"/>
  <c r="AL105" i="6" s="1"/>
  <c r="AF137" i="6"/>
  <c r="AE137" i="6"/>
  <c r="AC137" i="6"/>
  <c r="AB137" i="6"/>
  <c r="AE135" i="6"/>
  <c r="AL122" i="6"/>
  <c r="AL120" i="6"/>
  <c r="AM118" i="6"/>
  <c r="AL118" i="6"/>
  <c r="AM116" i="6"/>
  <c r="AM115" i="6"/>
  <c r="AL115" i="6"/>
  <c r="AM114" i="6"/>
  <c r="AM113" i="6"/>
  <c r="AL113" i="6"/>
  <c r="AM111" i="6"/>
  <c r="AL111" i="6"/>
  <c r="V111" i="6"/>
  <c r="S111" i="6"/>
  <c r="S108" i="6" s="1"/>
  <c r="AE136" i="6" s="1"/>
  <c r="O111" i="6"/>
  <c r="L111" i="6"/>
  <c r="H111" i="6"/>
  <c r="E111" i="6"/>
  <c r="E108" i="6" s="1"/>
  <c r="AL79" i="6" s="1"/>
  <c r="AL109" i="6"/>
  <c r="V109" i="6"/>
  <c r="S109" i="6"/>
  <c r="AF136" i="6" s="1"/>
  <c r="O109" i="6"/>
  <c r="H109" i="6"/>
  <c r="E109" i="6"/>
  <c r="AL108" i="6"/>
  <c r="AF108" i="6"/>
  <c r="AE108" i="6"/>
  <c r="AC108" i="6"/>
  <c r="O108" i="6"/>
  <c r="L108" i="6"/>
  <c r="AL107" i="6"/>
  <c r="AF107" i="6"/>
  <c r="AC107" i="6"/>
  <c r="AB107" i="6"/>
  <c r="S107" i="6"/>
  <c r="O107" i="6"/>
  <c r="AM85" i="6" s="1"/>
  <c r="E107" i="6"/>
  <c r="AL78" i="6" s="1"/>
  <c r="AL106" i="6"/>
  <c r="AE106" i="6"/>
  <c r="AC106" i="6"/>
  <c r="V106" i="6"/>
  <c r="AM91" i="6" s="1"/>
  <c r="S106" i="6"/>
  <c r="O106" i="6"/>
  <c r="AM84" i="6" s="1"/>
  <c r="H106" i="6"/>
  <c r="AC49" i="6" s="1"/>
  <c r="E106" i="6"/>
  <c r="AF105" i="6"/>
  <c r="AB105" i="6"/>
  <c r="V105" i="6"/>
  <c r="AB165" i="6" s="1"/>
  <c r="S105" i="6"/>
  <c r="AB136" i="6" s="1"/>
  <c r="O105" i="6"/>
  <c r="H105" i="6"/>
  <c r="AB49" i="6" s="1"/>
  <c r="E105" i="6"/>
  <c r="AM104" i="6"/>
  <c r="AL104" i="6"/>
  <c r="AL94" i="6"/>
  <c r="AM90" i="6"/>
  <c r="AL90" i="6"/>
  <c r="AM89" i="6"/>
  <c r="AL89" i="6"/>
  <c r="AM87" i="6"/>
  <c r="AM83" i="6"/>
  <c r="AM82" i="6"/>
  <c r="AL82" i="6"/>
  <c r="AL80" i="6"/>
  <c r="AF79" i="6"/>
  <c r="AC79" i="6"/>
  <c r="AM77" i="6"/>
  <c r="AM76" i="6"/>
  <c r="AL76" i="6"/>
  <c r="AM75" i="6"/>
  <c r="AL75" i="6"/>
  <c r="V74" i="6"/>
  <c r="S74" i="6"/>
  <c r="O74" i="6"/>
  <c r="L74" i="6"/>
  <c r="H74" i="6"/>
  <c r="E74" i="6"/>
  <c r="S72" i="6"/>
  <c r="AF135" i="6" s="1"/>
  <c r="O72" i="6"/>
  <c r="E72" i="6"/>
  <c r="AF19" i="6" s="1"/>
  <c r="V71" i="6"/>
  <c r="S71" i="6"/>
  <c r="O71" i="6"/>
  <c r="H71" i="6"/>
  <c r="AM50" i="6" s="1"/>
  <c r="E71" i="6"/>
  <c r="S70" i="6"/>
  <c r="AD135" i="6" s="1"/>
  <c r="O70" i="6"/>
  <c r="AD106" i="6" s="1"/>
  <c r="E70" i="6"/>
  <c r="AL49" i="6" s="1"/>
  <c r="V69" i="6"/>
  <c r="S69" i="6"/>
  <c r="AC135" i="6" s="1"/>
  <c r="O69" i="6"/>
  <c r="H69" i="6"/>
  <c r="AM48" i="6" s="1"/>
  <c r="E69" i="6"/>
  <c r="S68" i="6"/>
  <c r="AB135" i="6" s="1"/>
  <c r="O68" i="6"/>
  <c r="AB106" i="6" s="1"/>
  <c r="E68" i="6"/>
  <c r="AB19" i="6" s="1"/>
  <c r="AL64" i="6"/>
  <c r="AL63" i="6"/>
  <c r="AL62" i="6"/>
  <c r="AL61" i="6"/>
  <c r="AM60" i="6"/>
  <c r="AL60" i="6"/>
  <c r="AM57" i="6"/>
  <c r="AM56" i="6"/>
  <c r="AM55" i="6"/>
  <c r="AM54" i="6"/>
  <c r="AM53" i="6"/>
  <c r="AL53" i="6"/>
  <c r="AL51" i="6"/>
  <c r="AL50" i="6"/>
  <c r="AL48" i="6"/>
  <c r="AE48" i="6"/>
  <c r="AL47" i="6"/>
  <c r="AM46" i="6"/>
  <c r="AL46" i="6"/>
  <c r="V37" i="6"/>
  <c r="S37" i="6"/>
  <c r="O37" i="6"/>
  <c r="L37" i="6"/>
  <c r="H37" i="6"/>
  <c r="E37" i="6"/>
  <c r="S35" i="6"/>
  <c r="O35" i="6"/>
  <c r="L35" i="6"/>
  <c r="AF76" i="6" s="1"/>
  <c r="O34" i="6"/>
  <c r="AM28" i="6" s="1"/>
  <c r="L34" i="6"/>
  <c r="S33" i="6"/>
  <c r="O33" i="6"/>
  <c r="AD105" i="6" s="1"/>
  <c r="L33" i="6"/>
  <c r="AD76" i="6" s="1"/>
  <c r="E33" i="6"/>
  <c r="O32" i="6"/>
  <c r="L32" i="6"/>
  <c r="AM31" i="6"/>
  <c r="AL31" i="6"/>
  <c r="S31" i="6"/>
  <c r="O31" i="6"/>
  <c r="L31" i="6"/>
  <c r="AB76" i="6" s="1"/>
  <c r="E31" i="6"/>
  <c r="AL18" i="6" s="1"/>
  <c r="AM29" i="6"/>
  <c r="AM27" i="6"/>
  <c r="AL27" i="6"/>
  <c r="AM25" i="6"/>
  <c r="AL25" i="6"/>
  <c r="AM24" i="6"/>
  <c r="AL24" i="6"/>
  <c r="AF21" i="6"/>
  <c r="AE21" i="6"/>
  <c r="AC21" i="6"/>
  <c r="AB21" i="6"/>
  <c r="AF20" i="6"/>
  <c r="AE20" i="6"/>
  <c r="AD20" i="6"/>
  <c r="AB20" i="6"/>
  <c r="AE19" i="6"/>
  <c r="AC19" i="6"/>
  <c r="AB18" i="6"/>
  <c r="AM17" i="6"/>
  <c r="AL17" i="6"/>
  <c r="AL120" i="1"/>
  <c r="AM120" i="1"/>
  <c r="AL121" i="1"/>
  <c r="AM121" i="1"/>
  <c r="AL122" i="1"/>
  <c r="AM122" i="1"/>
  <c r="AL123" i="1"/>
  <c r="AM123" i="1"/>
  <c r="AL113" i="1"/>
  <c r="AM113" i="1"/>
  <c r="AL114" i="1"/>
  <c r="AM114" i="1"/>
  <c r="AL115" i="1"/>
  <c r="AM115" i="1"/>
  <c r="AL116" i="1"/>
  <c r="AM116" i="1"/>
  <c r="AM106" i="1"/>
  <c r="AM107" i="1"/>
  <c r="AM108" i="1"/>
  <c r="AM109" i="1"/>
  <c r="AL106" i="1"/>
  <c r="AL107" i="1"/>
  <c r="AL108" i="1"/>
  <c r="AL109" i="1"/>
  <c r="AM119" i="1"/>
  <c r="AL119" i="1"/>
  <c r="AM112" i="1"/>
  <c r="AL112" i="1"/>
  <c r="AM105" i="1"/>
  <c r="AL105" i="1"/>
  <c r="V111" i="1"/>
  <c r="AM91" i="1"/>
  <c r="AM92" i="1"/>
  <c r="AM93" i="1"/>
  <c r="AM94" i="1"/>
  <c r="AL91" i="1"/>
  <c r="AL92" i="1"/>
  <c r="AL93" i="1"/>
  <c r="AL94" i="1"/>
  <c r="AM84" i="1"/>
  <c r="AM85" i="1"/>
  <c r="AM86" i="1"/>
  <c r="AM87" i="1"/>
  <c r="AL84" i="1"/>
  <c r="AL85" i="1"/>
  <c r="AL86" i="1"/>
  <c r="AL87" i="1"/>
  <c r="AM90" i="1"/>
  <c r="AL90" i="1"/>
  <c r="AM83" i="1"/>
  <c r="AL83" i="1"/>
  <c r="AM77" i="1"/>
  <c r="AM78" i="1"/>
  <c r="AM79" i="1"/>
  <c r="AM80" i="1"/>
  <c r="AL77" i="1"/>
  <c r="AL78" i="1"/>
  <c r="AL79" i="1"/>
  <c r="AL80" i="1"/>
  <c r="AM76" i="1"/>
  <c r="AL76" i="1"/>
  <c r="AL55" i="1"/>
  <c r="AL56" i="1"/>
  <c r="AL57" i="1"/>
  <c r="AL58" i="1"/>
  <c r="AM55" i="1"/>
  <c r="AM56" i="1"/>
  <c r="AM57" i="1"/>
  <c r="AM58" i="1"/>
  <c r="AM62" i="1"/>
  <c r="AM63" i="1"/>
  <c r="AM64" i="1"/>
  <c r="AM65" i="1"/>
  <c r="AL62" i="1"/>
  <c r="AL63" i="1"/>
  <c r="AL64" i="1"/>
  <c r="AL65" i="1"/>
  <c r="AM61" i="1"/>
  <c r="AL61" i="1"/>
  <c r="AM54" i="1"/>
  <c r="AL54" i="1"/>
  <c r="AM48" i="1"/>
  <c r="AM49" i="1"/>
  <c r="AM50" i="1"/>
  <c r="AM51" i="1"/>
  <c r="AM47" i="1"/>
  <c r="AL48" i="1"/>
  <c r="AL49" i="1"/>
  <c r="AL50" i="1"/>
  <c r="AL51" i="1"/>
  <c r="AL47" i="1"/>
  <c r="AM25" i="1"/>
  <c r="AM118" i="1"/>
  <c r="AL118" i="1"/>
  <c r="AM111" i="1"/>
  <c r="AL111" i="1"/>
  <c r="AM104" i="1"/>
  <c r="AL104" i="1"/>
  <c r="AM82" i="1"/>
  <c r="AM89" i="1"/>
  <c r="AL89" i="1"/>
  <c r="AL82" i="1"/>
  <c r="AM75" i="1"/>
  <c r="AL75" i="1"/>
  <c r="AM60" i="1"/>
  <c r="AL60" i="1"/>
  <c r="AM53" i="1"/>
  <c r="AL53" i="1"/>
  <c r="AM46" i="1"/>
  <c r="AL46" i="1"/>
  <c r="AM33" i="1"/>
  <c r="AM31" i="1"/>
  <c r="AL31" i="1"/>
  <c r="AM24" i="1"/>
  <c r="AL24" i="1"/>
  <c r="AM17" i="1"/>
  <c r="AL17" i="1"/>
  <c r="S148" i="1"/>
  <c r="S146" i="1" s="1"/>
  <c r="AF137" i="1" s="1"/>
  <c r="V148" i="1"/>
  <c r="V145" i="1" s="1"/>
  <c r="AE166" i="1" s="1"/>
  <c r="O148" i="1"/>
  <c r="O145" i="1" s="1"/>
  <c r="AE108" i="1" s="1"/>
  <c r="L148" i="1"/>
  <c r="L143" i="1" s="1"/>
  <c r="AC79" i="1" s="1"/>
  <c r="H148" i="1"/>
  <c r="H143" i="1" s="1"/>
  <c r="AC50" i="1" s="1"/>
  <c r="E148" i="1"/>
  <c r="E144" i="1" s="1"/>
  <c r="AD21" i="1" s="1"/>
  <c r="L111" i="1"/>
  <c r="L106" i="1" s="1"/>
  <c r="AC78" i="1" s="1"/>
  <c r="O111" i="1"/>
  <c r="O108" i="1" s="1"/>
  <c r="AE107" i="1" s="1"/>
  <c r="S111" i="1"/>
  <c r="S109" i="1" s="1"/>
  <c r="AF136" i="1" s="1"/>
  <c r="V106" i="1"/>
  <c r="AC165" i="1" s="1"/>
  <c r="L109" i="1"/>
  <c r="AF78" i="1" s="1"/>
  <c r="H111" i="1"/>
  <c r="H108" i="1" s="1"/>
  <c r="AE49" i="1" s="1"/>
  <c r="E111" i="1"/>
  <c r="E106" i="1" s="1"/>
  <c r="AC20" i="1" s="1"/>
  <c r="V74" i="1"/>
  <c r="V69" i="1" s="1"/>
  <c r="AC164" i="1" s="1"/>
  <c r="L74" i="1"/>
  <c r="L70" i="1" s="1"/>
  <c r="AD77" i="1" s="1"/>
  <c r="S74" i="1"/>
  <c r="S72" i="1" s="1"/>
  <c r="AF135" i="1" s="1"/>
  <c r="O74" i="1"/>
  <c r="O71" i="1" s="1"/>
  <c r="AE106" i="1" s="1"/>
  <c r="H74" i="1"/>
  <c r="H69" i="1" s="1"/>
  <c r="AC48" i="1" s="1"/>
  <c r="E74" i="1"/>
  <c r="E72" i="1" s="1"/>
  <c r="AF19" i="1" s="1"/>
  <c r="H37" i="1"/>
  <c r="H35" i="1" s="1"/>
  <c r="AF47" i="1" s="1"/>
  <c r="E37" i="1"/>
  <c r="E31" i="1" s="1"/>
  <c r="AB18" i="1" s="1"/>
  <c r="L37" i="1"/>
  <c r="L33" i="1" s="1"/>
  <c r="AD76" i="1" s="1"/>
  <c r="O37" i="1"/>
  <c r="O34" i="1" s="1"/>
  <c r="AE105" i="1" s="1"/>
  <c r="S37" i="1"/>
  <c r="S35" i="1" s="1"/>
  <c r="AF134" i="1" s="1"/>
  <c r="V37" i="1"/>
  <c r="V32" i="1" s="1"/>
  <c r="AC163" i="1" s="1"/>
  <c r="AD134" i="6" l="1"/>
  <c r="AL34" i="6"/>
  <c r="AL86" i="6"/>
  <c r="AE78" i="6"/>
  <c r="AM106" i="6"/>
  <c r="AC50" i="6"/>
  <c r="AM120" i="6"/>
  <c r="AC166" i="6"/>
  <c r="AL20" i="6"/>
  <c r="AD18" i="6"/>
  <c r="AE76" i="6"/>
  <c r="AL28" i="6"/>
  <c r="AF106" i="6"/>
  <c r="AM58" i="6"/>
  <c r="L72" i="6"/>
  <c r="L70" i="6"/>
  <c r="L68" i="6"/>
  <c r="L71" i="6"/>
  <c r="L69" i="6"/>
  <c r="AD107" i="6"/>
  <c r="AL26" i="6"/>
  <c r="AC76" i="6"/>
  <c r="AF134" i="6"/>
  <c r="AL36" i="6"/>
  <c r="AF165" i="6"/>
  <c r="AM94" i="6"/>
  <c r="L107" i="6"/>
  <c r="L106" i="6"/>
  <c r="L105" i="6"/>
  <c r="L109" i="6"/>
  <c r="AB134" i="6"/>
  <c r="AL32" i="6"/>
  <c r="AC105" i="6"/>
  <c r="AM26" i="6"/>
  <c r="E34" i="6"/>
  <c r="E32" i="6"/>
  <c r="E35" i="6"/>
  <c r="S34" i="6"/>
  <c r="S32" i="6"/>
  <c r="AC136" i="6"/>
  <c r="AL91" i="6"/>
  <c r="AF49" i="6"/>
  <c r="AM80" i="6"/>
  <c r="H35" i="6"/>
  <c r="H34" i="6"/>
  <c r="H33" i="6"/>
  <c r="H32" i="6"/>
  <c r="H31" i="6"/>
  <c r="V35" i="6"/>
  <c r="V34" i="6"/>
  <c r="V33" i="6"/>
  <c r="V32" i="6"/>
  <c r="V31" i="6"/>
  <c r="AC164" i="6"/>
  <c r="AM62" i="6"/>
  <c r="AL77" i="6"/>
  <c r="AC20" i="6"/>
  <c r="AL92" i="6"/>
  <c r="AD136" i="6"/>
  <c r="AE107" i="6"/>
  <c r="AM86" i="6"/>
  <c r="AE166" i="6"/>
  <c r="AM122" i="6"/>
  <c r="AC165" i="6"/>
  <c r="AC48" i="6"/>
  <c r="AE50" i="6"/>
  <c r="AM64" i="6"/>
  <c r="AE164" i="6"/>
  <c r="AB108" i="6"/>
  <c r="H146" i="6"/>
  <c r="H144" i="6"/>
  <c r="H142" i="6"/>
  <c r="V146" i="6"/>
  <c r="V144" i="6"/>
  <c r="V142" i="6"/>
  <c r="AD19" i="6"/>
  <c r="AL29" i="6"/>
  <c r="AL65" i="6"/>
  <c r="H72" i="6"/>
  <c r="H70" i="6"/>
  <c r="H68" i="6"/>
  <c r="V72" i="6"/>
  <c r="V70" i="6"/>
  <c r="V68" i="6"/>
  <c r="AL93" i="6"/>
  <c r="AE105" i="6"/>
  <c r="H108" i="6"/>
  <c r="H107" i="6"/>
  <c r="V108" i="6"/>
  <c r="V107" i="6"/>
  <c r="AD137" i="6"/>
  <c r="L142" i="6"/>
  <c r="L144" i="6"/>
  <c r="AL36" i="1"/>
  <c r="AL18" i="1"/>
  <c r="AM28" i="1"/>
  <c r="AM22" i="1"/>
  <c r="AL27" i="1"/>
  <c r="E145" i="1"/>
  <c r="AE21" i="1" s="1"/>
  <c r="V143" i="1"/>
  <c r="AC166" i="1" s="1"/>
  <c r="O107" i="1"/>
  <c r="E105" i="1"/>
  <c r="AB20" i="1" s="1"/>
  <c r="E108" i="1"/>
  <c r="AE20" i="1" s="1"/>
  <c r="O106" i="1"/>
  <c r="E107" i="1"/>
  <c r="AD20" i="1" s="1"/>
  <c r="H109" i="1"/>
  <c r="AF49" i="1" s="1"/>
  <c r="S145" i="1"/>
  <c r="AE137" i="1" s="1"/>
  <c r="E109" i="1"/>
  <c r="AF20" i="1" s="1"/>
  <c r="H106" i="1"/>
  <c r="AC49" i="1" s="1"/>
  <c r="O105" i="1"/>
  <c r="E146" i="1"/>
  <c r="V142" i="1"/>
  <c r="L108" i="1"/>
  <c r="AE78" i="1" s="1"/>
  <c r="O109" i="1"/>
  <c r="E143" i="1"/>
  <c r="AC21" i="1" s="1"/>
  <c r="V146" i="1"/>
  <c r="L107" i="1"/>
  <c r="AD78" i="1" s="1"/>
  <c r="E142" i="1"/>
  <c r="AB21" i="1" s="1"/>
  <c r="V144" i="1"/>
  <c r="L105" i="1"/>
  <c r="AB78" i="1" s="1"/>
  <c r="S108" i="1"/>
  <c r="AE136" i="1" s="1"/>
  <c r="H105" i="1"/>
  <c r="AB49" i="1" s="1"/>
  <c r="S107" i="1"/>
  <c r="AD136" i="1" s="1"/>
  <c r="S105" i="1"/>
  <c r="AB136" i="1" s="1"/>
  <c r="S106" i="1"/>
  <c r="AC136" i="1" s="1"/>
  <c r="H107" i="1"/>
  <c r="AD49" i="1" s="1"/>
  <c r="V109" i="1"/>
  <c r="V108" i="1"/>
  <c r="V107" i="1"/>
  <c r="V105" i="1"/>
  <c r="H72" i="1"/>
  <c r="AF48" i="1" s="1"/>
  <c r="H146" i="1"/>
  <c r="L142" i="1"/>
  <c r="AB79" i="1" s="1"/>
  <c r="L146" i="1"/>
  <c r="O144" i="1"/>
  <c r="H145" i="1"/>
  <c r="AE50" i="1" s="1"/>
  <c r="L145" i="1"/>
  <c r="AE79" i="1" s="1"/>
  <c r="O142" i="1"/>
  <c r="O143" i="1"/>
  <c r="S144" i="1"/>
  <c r="AD137" i="1" s="1"/>
  <c r="H144" i="1"/>
  <c r="AD50" i="1" s="1"/>
  <c r="L144" i="1"/>
  <c r="AD79" i="1" s="1"/>
  <c r="O146" i="1"/>
  <c r="S143" i="1"/>
  <c r="AC137" i="1" s="1"/>
  <c r="H142" i="1"/>
  <c r="AB50" i="1" s="1"/>
  <c r="O70" i="1"/>
  <c r="S71" i="1"/>
  <c r="AE135" i="1" s="1"/>
  <c r="V72" i="1"/>
  <c r="E71" i="1"/>
  <c r="AE19" i="1" s="1"/>
  <c r="L68" i="1"/>
  <c r="AB77" i="1" s="1"/>
  <c r="E70" i="1"/>
  <c r="AD19" i="1" s="1"/>
  <c r="H71" i="1"/>
  <c r="AE48" i="1" s="1"/>
  <c r="L72" i="1"/>
  <c r="AF77" i="1" s="1"/>
  <c r="O68" i="1"/>
  <c r="O69" i="1"/>
  <c r="S70" i="1"/>
  <c r="AD135" i="1" s="1"/>
  <c r="V71" i="1"/>
  <c r="E68" i="1"/>
  <c r="AB19" i="1" s="1"/>
  <c r="E69" i="1"/>
  <c r="AC19" i="1" s="1"/>
  <c r="H70" i="1"/>
  <c r="AD48" i="1" s="1"/>
  <c r="L71" i="1"/>
  <c r="AE77" i="1" s="1"/>
  <c r="O72" i="1"/>
  <c r="S68" i="1"/>
  <c r="AB135" i="1" s="1"/>
  <c r="S69" i="1"/>
  <c r="AC135" i="1" s="1"/>
  <c r="V70" i="1"/>
  <c r="L69" i="1"/>
  <c r="AC77" i="1" s="1"/>
  <c r="H68" i="1"/>
  <c r="AB48" i="1" s="1"/>
  <c r="V68" i="1"/>
  <c r="H31" i="1"/>
  <c r="H33" i="1"/>
  <c r="H32" i="1"/>
  <c r="H34" i="1"/>
  <c r="E32" i="1"/>
  <c r="E34" i="1"/>
  <c r="E33" i="1"/>
  <c r="E35" i="1"/>
  <c r="O33" i="1"/>
  <c r="AM27" i="1" s="1"/>
  <c r="S34" i="1"/>
  <c r="V35" i="1"/>
  <c r="AM36" i="1" s="1"/>
  <c r="L31" i="1"/>
  <c r="L35" i="1"/>
  <c r="O31" i="1"/>
  <c r="O32" i="1"/>
  <c r="AM26" i="1" s="1"/>
  <c r="S33" i="1"/>
  <c r="V34" i="1"/>
  <c r="AM35" i="1" s="1"/>
  <c r="L34" i="1"/>
  <c r="O35" i="1"/>
  <c r="AM29" i="1" s="1"/>
  <c r="S31" i="1"/>
  <c r="S32" i="1"/>
  <c r="V33" i="1"/>
  <c r="AM34" i="1" s="1"/>
  <c r="L32" i="1"/>
  <c r="V31" i="1"/>
  <c r="AM32" i="1" s="1"/>
  <c r="S142" i="1"/>
  <c r="AB137" i="1" s="1"/>
  <c r="AM78" i="6" l="1"/>
  <c r="AD49" i="6"/>
  <c r="AM49" i="6"/>
  <c r="AD48" i="6"/>
  <c r="AC163" i="6"/>
  <c r="AM33" i="6"/>
  <c r="AF47" i="6"/>
  <c r="AM22" i="6"/>
  <c r="AC78" i="6"/>
  <c r="AL84" i="6"/>
  <c r="AM63" i="6"/>
  <c r="AD164" i="6"/>
  <c r="AM119" i="6"/>
  <c r="AB166" i="6"/>
  <c r="AD163" i="6"/>
  <c r="AM34" i="6"/>
  <c r="AE18" i="6"/>
  <c r="AL21" i="6"/>
  <c r="AC77" i="6"/>
  <c r="AL55" i="6"/>
  <c r="AD165" i="6"/>
  <c r="AM92" i="6"/>
  <c r="AF164" i="6"/>
  <c r="AM65" i="6"/>
  <c r="AD166" i="6"/>
  <c r="AM121" i="6"/>
  <c r="AM109" i="6"/>
  <c r="AF50" i="6"/>
  <c r="AE163" i="6"/>
  <c r="AM35" i="6"/>
  <c r="AM20" i="6"/>
  <c r="AD47" i="6"/>
  <c r="AL35" i="6"/>
  <c r="AE134" i="6"/>
  <c r="AL87" i="6"/>
  <c r="AF78" i="6"/>
  <c r="AE77" i="6"/>
  <c r="AL57" i="6"/>
  <c r="AL112" i="6"/>
  <c r="AB79" i="6"/>
  <c r="AB164" i="6"/>
  <c r="AM61" i="6"/>
  <c r="AM105" i="6"/>
  <c r="AB50" i="6"/>
  <c r="AB47" i="6"/>
  <c r="AM18" i="6"/>
  <c r="AL19" i="6"/>
  <c r="AC18" i="6"/>
  <c r="AD77" i="6"/>
  <c r="AL56" i="6"/>
  <c r="AM79" i="6"/>
  <c r="AE49" i="6"/>
  <c r="AF48" i="6"/>
  <c r="AM51" i="6"/>
  <c r="AD50" i="6"/>
  <c r="AM107" i="6"/>
  <c r="AM19" i="6"/>
  <c r="AC47" i="6"/>
  <c r="AC134" i="6"/>
  <c r="AL33" i="6"/>
  <c r="AL85" i="6"/>
  <c r="AD78" i="6"/>
  <c r="AF77" i="6"/>
  <c r="AL58" i="6"/>
  <c r="AL114" i="6"/>
  <c r="AD79" i="6"/>
  <c r="AE165" i="6"/>
  <c r="AM93" i="6"/>
  <c r="AB48" i="6"/>
  <c r="AM47" i="6"/>
  <c r="AF166" i="6"/>
  <c r="AM123" i="6"/>
  <c r="AB163" i="6"/>
  <c r="AM32" i="6"/>
  <c r="AM36" i="6"/>
  <c r="AF163" i="6"/>
  <c r="AE47" i="6"/>
  <c r="AM21" i="6"/>
  <c r="AF18" i="6"/>
  <c r="AL22" i="6"/>
  <c r="AL83" i="6"/>
  <c r="AB78" i="6"/>
  <c r="AB77" i="6"/>
  <c r="AL54" i="6"/>
  <c r="AC134" i="1"/>
  <c r="AL33" i="1"/>
  <c r="AF76" i="1"/>
  <c r="AL29" i="1"/>
  <c r="AB47" i="1"/>
  <c r="AM18" i="1"/>
  <c r="AB134" i="1"/>
  <c r="AL32" i="1"/>
  <c r="AD134" i="1"/>
  <c r="AL34" i="1"/>
  <c r="AB76" i="1"/>
  <c r="AL25" i="1"/>
  <c r="AF18" i="1"/>
  <c r="AL22" i="1"/>
  <c r="AE47" i="1"/>
  <c r="AM21" i="1"/>
  <c r="AF50" i="1"/>
  <c r="AC18" i="1"/>
  <c r="AL19" i="1"/>
  <c r="AC76" i="1"/>
  <c r="AL26" i="1"/>
  <c r="AD18" i="1"/>
  <c r="AL20" i="1"/>
  <c r="AC47" i="1"/>
  <c r="AM19" i="1"/>
  <c r="AF21" i="1"/>
  <c r="AE76" i="1"/>
  <c r="AL28" i="1"/>
  <c r="AE134" i="1"/>
  <c r="AL35" i="1"/>
  <c r="AE18" i="1"/>
  <c r="AL21" i="1"/>
  <c r="AD47" i="1"/>
  <c r="AM20" i="1"/>
  <c r="AF79" i="1"/>
  <c r="AB164" i="1"/>
  <c r="AB107" i="1"/>
  <c r="AF163" i="1"/>
  <c r="AC106" i="1"/>
  <c r="AF108" i="1"/>
  <c r="AC108" i="1"/>
  <c r="AD108" i="1"/>
  <c r="AF165" i="1"/>
  <c r="AD166" i="1"/>
  <c r="AF164" i="1"/>
  <c r="AE165" i="1"/>
  <c r="AF166" i="1"/>
  <c r="AF105" i="1"/>
  <c r="AD163" i="1"/>
  <c r="AB105" i="1"/>
  <c r="AF106" i="1"/>
  <c r="AB106" i="1"/>
  <c r="AD106" i="1"/>
  <c r="AB108" i="1"/>
  <c r="AB165" i="1"/>
  <c r="AF107" i="1"/>
  <c r="AB166" i="1"/>
  <c r="AB163" i="1"/>
  <c r="AC105" i="1"/>
  <c r="AE163" i="1"/>
  <c r="AD105" i="1"/>
  <c r="AD164" i="1"/>
  <c r="AE164" i="1"/>
  <c r="AD165" i="1"/>
  <c r="AC107" i="1"/>
  <c r="AD107" i="1"/>
</calcChain>
</file>

<file path=xl/sharedStrings.xml><?xml version="1.0" encoding="utf-8"?>
<sst xmlns="http://schemas.openxmlformats.org/spreadsheetml/2006/main" count="1174" uniqueCount="110">
  <si>
    <t>Read 3:366,460[2]</t>
  </si>
  <si>
    <t>Read 3:366,460</t>
  </si>
  <si>
    <t>Read 2:366,460[2]</t>
  </si>
  <si>
    <t>Read 2:366,460</t>
  </si>
  <si>
    <t>Read 1:366,460[2]</t>
  </si>
  <si>
    <t>Read 1:366,460</t>
  </si>
  <si>
    <t>H</t>
  </si>
  <si>
    <t>G</t>
  </si>
  <si>
    <t>F</t>
  </si>
  <si>
    <t>E</t>
  </si>
  <si>
    <t>D</t>
  </si>
  <si>
    <t>C</t>
  </si>
  <si>
    <t>B</t>
  </si>
  <si>
    <t>A</t>
  </si>
  <si>
    <t>Actual Temperature:</t>
  </si>
  <si>
    <t>Results</t>
  </si>
  <si>
    <t>Read Height: 7 mm</t>
  </si>
  <si>
    <t>Read Speed: Normal,  Delay: 100 msec,  Measurements/Data Point: 10</t>
  </si>
  <si>
    <t>Light Source: Xenon Flash,  Lamp Energy: High,  Extended Dynamic Range</t>
  </si>
  <si>
    <t xml:space="preserve">    Optics: Top,  Gain: extended</t>
  </si>
  <si>
    <t xml:space="preserve">    Excitation: 366/20,  Emission: 460/20</t>
  </si>
  <si>
    <t>Filter Set 2</t>
  </si>
  <si>
    <t xml:space="preserve">    Optics: Bottom,  Gain: extended</t>
  </si>
  <si>
    <t>Filter Set 1</t>
  </si>
  <si>
    <t>A7..H8</t>
  </si>
  <si>
    <t>Fluorescence Endpoint</t>
  </si>
  <si>
    <t>Read</t>
  </si>
  <si>
    <t>0:02:00 (HH:MM:SS)</t>
  </si>
  <si>
    <t>Delay</t>
  </si>
  <si>
    <t>A4..H5</t>
  </si>
  <si>
    <t>A1..H2</t>
  </si>
  <si>
    <t>0:04:00 (HH:MM:SS)</t>
  </si>
  <si>
    <t>Preheat before moving to next step</t>
  </si>
  <si>
    <t>Setpoint 37°C, Gradient 0 °C</t>
  </si>
  <si>
    <t>Set Temperature</t>
  </si>
  <si>
    <t>Eject plate on completion</t>
  </si>
  <si>
    <t>96 WELL PLATE</t>
  </si>
  <si>
    <t>Plate Type</t>
  </si>
  <si>
    <t>Procedure Details</t>
  </si>
  <si>
    <t>Reader</t>
  </si>
  <si>
    <t>Reading Type</t>
  </si>
  <si>
    <t>Reader Serial Number:</t>
  </si>
  <si>
    <t>Cytation5</t>
  </si>
  <si>
    <t>Reader Type:</t>
  </si>
  <si>
    <t>Time</t>
  </si>
  <si>
    <t>Date</t>
  </si>
  <si>
    <t>Plate 1</t>
  </si>
  <si>
    <t>Plate Number</t>
  </si>
  <si>
    <t>Protocol File Path:</t>
  </si>
  <si>
    <t>C:\Users\s134721\Desktop\13.26 25-07-2017 iGEM venom AMC-substrate experiment.xpt</t>
  </si>
  <si>
    <t>Experiment File Path:</t>
  </si>
  <si>
    <t>2.07.17</t>
  </si>
  <si>
    <t>Software Version</t>
  </si>
  <si>
    <t>C:\Users\s134721\Desktop\13.37 25-07-2017 iGEM venom AMC-substrate (20 min) experiment.xpt</t>
  </si>
  <si>
    <t>Unknown</t>
  </si>
  <si>
    <t>C:\Users\s134721\Desktop\14.26 25-07-2017 iGEM venom AMC-substrate (70 min)experiment.xpt</t>
  </si>
  <si>
    <t>C:\Users\s134721\Desktop\15.51 25-07-2017 iGEM venom AMC-substrate (155 min)experiment.xpt</t>
  </si>
  <si>
    <t>Bitis arietans</t>
  </si>
  <si>
    <t>Naja nigricollis</t>
  </si>
  <si>
    <t>Bitis arietans bottom</t>
  </si>
  <si>
    <t>Bitis arietans top</t>
  </si>
  <si>
    <t>Bitis gabonica bottom</t>
  </si>
  <si>
    <t>Bitis gabonica top</t>
  </si>
  <si>
    <t>Naja nigricollis bottom</t>
  </si>
  <si>
    <t>Naja nigricollis top</t>
  </si>
  <si>
    <t>Original data</t>
  </si>
  <si>
    <t>Average of two samples with blank value subtracted</t>
  </si>
  <si>
    <t>1280000 ng/mL</t>
  </si>
  <si>
    <t>128000 ng/mL</t>
  </si>
  <si>
    <t>12800 ng/mL</t>
  </si>
  <si>
    <t>1280 ng/mL</t>
  </si>
  <si>
    <t>128 ng/mL</t>
  </si>
  <si>
    <t>880000 ng/mL</t>
  </si>
  <si>
    <t>88000 ng/mL</t>
  </si>
  <si>
    <t>8800 ng/mL</t>
  </si>
  <si>
    <t>880 ng/mL</t>
  </si>
  <si>
    <t>88 ng/mL</t>
  </si>
  <si>
    <t>Blank (0 ng/mL)</t>
  </si>
  <si>
    <t>800000 ng/mL</t>
  </si>
  <si>
    <t>80000 ng/mL</t>
  </si>
  <si>
    <t>8000 ng/mL</t>
  </si>
  <si>
    <t>800 ng/mL</t>
  </si>
  <si>
    <t>80 ng/mL</t>
  </si>
  <si>
    <t>AMC-substrate/venom 10 min incubation (all data in arbitrary fluorescens units)</t>
  </si>
  <si>
    <t>AMC-substrate/venom 70 min incubation (all data in arbitrary fluorescens units)</t>
  </si>
  <si>
    <t>AMC-substrate/venom 20 min incubation (all data in arbitrary fluorescens units)</t>
  </si>
  <si>
    <t>AMC-substrate/venom 155 min incubation (all data in arbitrary fluorescens units)</t>
  </si>
  <si>
    <t>Bitis Gabonica</t>
  </si>
  <si>
    <t>Bottom</t>
  </si>
  <si>
    <t>top</t>
  </si>
  <si>
    <t>Top</t>
  </si>
  <si>
    <t>Time (min)</t>
  </si>
  <si>
    <t>Plot of fluorescens with time</t>
  </si>
  <si>
    <t>Bitis arietans bottom measurement</t>
  </si>
  <si>
    <t>Bitis arietans top measurement</t>
  </si>
  <si>
    <t>Bitis gabonica bottom measurement</t>
  </si>
  <si>
    <t>Bitis gabonica top measurement</t>
  </si>
  <si>
    <t>Naja nigricollis bottom measurement</t>
  </si>
  <si>
    <t>Naja nigricollis top measurement</t>
  </si>
  <si>
    <t>Plot of fluorescens with concentration</t>
  </si>
  <si>
    <t>Concentration (ng/mL)</t>
  </si>
  <si>
    <t>10 min measurement</t>
  </si>
  <si>
    <t>20 min measurement</t>
  </si>
  <si>
    <t>70 min measurement</t>
  </si>
  <si>
    <t>155 min measurement</t>
  </si>
  <si>
    <t>1260 min measurement</t>
  </si>
  <si>
    <t>AMC-substrate/venom 1260 min incubation (all data in arbitrary fluorescens units)</t>
  </si>
  <si>
    <t>366,460[2]</t>
  </si>
  <si>
    <t>Full Plate</t>
  </si>
  <si>
    <t>C:\Users\s134721\Desktop\10.16 26-07-2017 iGEM venom AMC-substrate (21 h)experiment.xpt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</si>
</sst>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b/>
      <u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13" borderId="2" xfId="1" applyFont="1" applyFill="1" applyBorder="1" applyAlignment="1">
      <alignment horizontal="center" vertical="center" wrapText="1"/>
    </xf>
    <xf numFmtId="0" fontId="3" fillId="12" borderId="3" xfId="1" applyFont="1" applyFill="1" applyBorder="1" applyAlignment="1">
      <alignment horizontal="center" vertical="center" wrapText="1"/>
    </xf>
    <xf numFmtId="0" fontId="3" fillId="14" borderId="3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17" borderId="2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3" fillId="1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1" fillId="5" borderId="4" xfId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21" fontId="1" fillId="0" borderId="0" xfId="1" applyNumberFormat="1"/>
    <xf numFmtId="14" fontId="1" fillId="0" borderId="0" xfId="1" applyNumberFormat="1"/>
    <xf numFmtId="0" fontId="3" fillId="3" borderId="3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18" borderId="6" xfId="0" applyFill="1" applyBorder="1"/>
    <xf numFmtId="0" fontId="0" fillId="18" borderId="7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10" xfId="0" applyFill="1" applyBorder="1"/>
    <xf numFmtId="0" fontId="0" fillId="18" borderId="0" xfId="0" applyFill="1" applyBorder="1"/>
    <xf numFmtId="0" fontId="0" fillId="18" borderId="5" xfId="0" applyFill="1" applyBorder="1"/>
    <xf numFmtId="0" fontId="0" fillId="18" borderId="0" xfId="0" applyFill="1" applyBorder="1" applyAlignment="1">
      <alignment horizontal="right"/>
    </xf>
    <xf numFmtId="0" fontId="0" fillId="18" borderId="13" xfId="0" applyFill="1" applyBorder="1"/>
    <xf numFmtId="0" fontId="0" fillId="18" borderId="12" xfId="0" applyFill="1" applyBorder="1"/>
    <xf numFmtId="0" fontId="0" fillId="18" borderId="11" xfId="0" applyFill="1" applyBorder="1"/>
    <xf numFmtId="0" fontId="0" fillId="19" borderId="6" xfId="0" applyFill="1" applyBorder="1"/>
    <xf numFmtId="0" fontId="0" fillId="19" borderId="7" xfId="0" applyFill="1" applyBorder="1"/>
    <xf numFmtId="0" fontId="0" fillId="19" borderId="8" xfId="0" applyFill="1" applyBorder="1"/>
    <xf numFmtId="0" fontId="0" fillId="19" borderId="9" xfId="0" applyFill="1" applyBorder="1"/>
    <xf numFmtId="0" fontId="0" fillId="19" borderId="10" xfId="0" applyFill="1" applyBorder="1"/>
    <xf numFmtId="0" fontId="0" fillId="19" borderId="0" xfId="0" applyFill="1" applyBorder="1"/>
    <xf numFmtId="0" fontId="0" fillId="19" borderId="7" xfId="0" applyFill="1" applyBorder="1" applyAlignment="1">
      <alignment horizontal="right"/>
    </xf>
    <xf numFmtId="0" fontId="0" fillId="19" borderId="5" xfId="0" applyFill="1" applyBorder="1"/>
    <xf numFmtId="0" fontId="0" fillId="19" borderId="0" xfId="0" applyFill="1" applyBorder="1" applyAlignment="1">
      <alignment horizontal="right"/>
    </xf>
    <xf numFmtId="0" fontId="0" fillId="19" borderId="12" xfId="0" applyFill="1" applyBorder="1" applyAlignment="1">
      <alignment horizontal="right"/>
    </xf>
    <xf numFmtId="0" fontId="0" fillId="19" borderId="13" xfId="0" applyFill="1" applyBorder="1"/>
    <xf numFmtId="0" fontId="0" fillId="19" borderId="12" xfId="0" applyFill="1" applyBorder="1"/>
    <xf numFmtId="0" fontId="0" fillId="19" borderId="11" xfId="0" applyFill="1" applyBorder="1"/>
    <xf numFmtId="0" fontId="0" fillId="18" borderId="8" xfId="0" applyFill="1" applyBorder="1" applyAlignment="1">
      <alignment horizontal="right"/>
    </xf>
    <xf numFmtId="0" fontId="0" fillId="18" borderId="10" xfId="0" applyFill="1" applyBorder="1" applyAlignment="1">
      <alignment horizontal="right"/>
    </xf>
    <xf numFmtId="0" fontId="0" fillId="18" borderId="15" xfId="0" applyFill="1" applyBorder="1"/>
    <xf numFmtId="0" fontId="0" fillId="18" borderId="13" xfId="0" applyFill="1" applyBorder="1" applyAlignment="1">
      <alignment horizontal="right"/>
    </xf>
    <xf numFmtId="0" fontId="0" fillId="20" borderId="6" xfId="0" applyFill="1" applyBorder="1"/>
    <xf numFmtId="0" fontId="0" fillId="20" borderId="7" xfId="0" applyFill="1" applyBorder="1"/>
    <xf numFmtId="0" fontId="0" fillId="20" borderId="8" xfId="0" applyFill="1" applyBorder="1"/>
    <xf numFmtId="0" fontId="0" fillId="20" borderId="9" xfId="0" applyFill="1" applyBorder="1"/>
    <xf numFmtId="0" fontId="0" fillId="20" borderId="10" xfId="0" applyFill="1" applyBorder="1"/>
    <xf numFmtId="0" fontId="0" fillId="20" borderId="0" xfId="0" applyFill="1" applyBorder="1"/>
    <xf numFmtId="0" fontId="0" fillId="20" borderId="8" xfId="0" applyFill="1" applyBorder="1" applyAlignment="1">
      <alignment horizontal="right"/>
    </xf>
    <xf numFmtId="0" fontId="0" fillId="20" borderId="0" xfId="0" applyFill="1" applyBorder="1" applyAlignment="1">
      <alignment horizontal="right"/>
    </xf>
    <xf numFmtId="0" fontId="0" fillId="20" borderId="10" xfId="0" applyFill="1" applyBorder="1" applyAlignment="1">
      <alignment horizontal="right"/>
    </xf>
    <xf numFmtId="0" fontId="0" fillId="20" borderId="5" xfId="0" applyFill="1" applyBorder="1"/>
    <xf numFmtId="0" fontId="0" fillId="20" borderId="13" xfId="0" applyFill="1" applyBorder="1" applyAlignment="1">
      <alignment horizontal="right"/>
    </xf>
    <xf numFmtId="0" fontId="0" fillId="20" borderId="12" xfId="0" applyFill="1" applyBorder="1"/>
    <xf numFmtId="0" fontId="0" fillId="20" borderId="11" xfId="0" applyFill="1" applyBorder="1"/>
    <xf numFmtId="0" fontId="0" fillId="20" borderId="13" xfId="0" applyFill="1" applyBorder="1"/>
    <xf numFmtId="0" fontId="0" fillId="20" borderId="7" xfId="0" applyFill="1" applyBorder="1" applyAlignment="1">
      <alignment horizontal="right"/>
    </xf>
    <xf numFmtId="0" fontId="0" fillId="20" borderId="12" xfId="0" applyFill="1" applyBorder="1" applyAlignment="1">
      <alignment horizontal="right"/>
    </xf>
    <xf numFmtId="0" fontId="3" fillId="20" borderId="5" xfId="1" applyFont="1" applyFill="1" applyBorder="1" applyAlignment="1">
      <alignment horizontal="center" vertical="center" wrapText="1"/>
    </xf>
    <xf numFmtId="0" fontId="0" fillId="21" borderId="6" xfId="0" applyFill="1" applyBorder="1"/>
    <xf numFmtId="0" fontId="0" fillId="21" borderId="7" xfId="0" applyFill="1" applyBorder="1"/>
    <xf numFmtId="0" fontId="0" fillId="21" borderId="8" xfId="0" applyFill="1" applyBorder="1"/>
    <xf numFmtId="0" fontId="0" fillId="21" borderId="9" xfId="0" applyFill="1" applyBorder="1"/>
    <xf numFmtId="0" fontId="0" fillId="21" borderId="10" xfId="0" applyFill="1" applyBorder="1"/>
    <xf numFmtId="0" fontId="0" fillId="21" borderId="0" xfId="0" applyFill="1" applyBorder="1"/>
    <xf numFmtId="0" fontId="0" fillId="21" borderId="5" xfId="0" applyFill="1" applyBorder="1"/>
    <xf numFmtId="0" fontId="0" fillId="21" borderId="0" xfId="0" applyFill="1" applyBorder="1" applyAlignment="1">
      <alignment horizontal="right"/>
    </xf>
    <xf numFmtId="0" fontId="0" fillId="21" borderId="12" xfId="0" applyFill="1" applyBorder="1"/>
    <xf numFmtId="0" fontId="0" fillId="21" borderId="11" xfId="0" applyFill="1" applyBorder="1"/>
    <xf numFmtId="0" fontId="0" fillId="21" borderId="13" xfId="0" applyFill="1" applyBorder="1"/>
    <xf numFmtId="0" fontId="0" fillId="21" borderId="7" xfId="0" applyFill="1" applyBorder="1" applyAlignment="1">
      <alignment horizontal="right"/>
    </xf>
    <xf numFmtId="0" fontId="0" fillId="21" borderId="12" xfId="0" applyFill="1" applyBorder="1" applyAlignment="1">
      <alignment horizontal="right"/>
    </xf>
    <xf numFmtId="0" fontId="7" fillId="22" borderId="0" xfId="0" applyFont="1" applyFill="1" applyBorder="1" applyAlignment="1">
      <alignment horizontal="left"/>
    </xf>
    <xf numFmtId="0" fontId="0" fillId="22" borderId="6" xfId="0" applyFill="1" applyBorder="1"/>
    <xf numFmtId="0" fontId="0" fillId="22" borderId="7" xfId="0" applyFill="1" applyBorder="1"/>
    <xf numFmtId="0" fontId="0" fillId="22" borderId="8" xfId="0" applyFill="1" applyBorder="1"/>
    <xf numFmtId="0" fontId="0" fillId="22" borderId="9" xfId="0" applyFill="1" applyBorder="1"/>
    <xf numFmtId="0" fontId="0" fillId="22" borderId="10" xfId="0" applyFill="1" applyBorder="1"/>
    <xf numFmtId="0" fontId="0" fillId="22" borderId="0" xfId="0" applyFill="1" applyBorder="1"/>
    <xf numFmtId="0" fontId="0" fillId="22" borderId="11" xfId="0" applyFill="1" applyBorder="1"/>
    <xf numFmtId="0" fontId="0" fillId="22" borderId="12" xfId="0" applyFill="1" applyBorder="1"/>
    <xf numFmtId="0" fontId="0" fillId="22" borderId="13" xfId="0" applyFill="1" applyBorder="1"/>
    <xf numFmtId="0" fontId="0" fillId="0" borderId="7" xfId="0" applyBorder="1"/>
    <xf numFmtId="0" fontId="0" fillId="0" borderId="0" xfId="0" applyBorder="1"/>
    <xf numFmtId="0" fontId="0" fillId="22" borderId="0" xfId="0" applyFill="1" applyBorder="1" applyAlignment="1">
      <alignment horizontal="right"/>
    </xf>
    <xf numFmtId="0" fontId="0" fillId="23" borderId="6" xfId="0" applyFill="1" applyBorder="1"/>
    <xf numFmtId="0" fontId="0" fillId="23" borderId="7" xfId="0" applyFill="1" applyBorder="1"/>
    <xf numFmtId="0" fontId="0" fillId="23" borderId="8" xfId="0" applyFill="1" applyBorder="1"/>
    <xf numFmtId="0" fontId="0" fillId="23" borderId="9" xfId="0" applyFill="1" applyBorder="1"/>
    <xf numFmtId="0" fontId="0" fillId="23" borderId="10" xfId="0" applyFill="1" applyBorder="1"/>
    <xf numFmtId="0" fontId="0" fillId="23" borderId="0" xfId="0" applyFill="1" applyBorder="1"/>
    <xf numFmtId="0" fontId="0" fillId="23" borderId="7" xfId="0" applyFill="1" applyBorder="1" applyAlignment="1">
      <alignment horizontal="right"/>
    </xf>
    <xf numFmtId="0" fontId="0" fillId="23" borderId="5" xfId="0" applyFill="1" applyBorder="1"/>
    <xf numFmtId="0" fontId="0" fillId="23" borderId="0" xfId="0" applyFill="1" applyBorder="1" applyAlignment="1">
      <alignment horizontal="right"/>
    </xf>
    <xf numFmtId="0" fontId="0" fillId="23" borderId="12" xfId="0" applyFill="1" applyBorder="1" applyAlignment="1">
      <alignment horizontal="right"/>
    </xf>
    <xf numFmtId="0" fontId="0" fillId="23" borderId="12" xfId="0" applyFill="1" applyBorder="1"/>
    <xf numFmtId="0" fontId="0" fillId="23" borderId="11" xfId="0" applyFill="1" applyBorder="1"/>
    <xf numFmtId="0" fontId="0" fillId="23" borderId="13" xfId="0" applyFill="1" applyBorder="1"/>
    <xf numFmtId="0" fontId="3" fillId="16" borderId="1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3" fillId="23" borderId="3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  <xf numFmtId="0" fontId="3" fillId="23" borderId="16" xfId="1" applyFont="1" applyFill="1" applyBorder="1" applyAlignment="1">
      <alignment horizontal="center" vertical="center" wrapText="1"/>
    </xf>
    <xf numFmtId="0" fontId="3" fillId="23" borderId="17" xfId="1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/>
    </xf>
    <xf numFmtId="0" fontId="7" fillId="23" borderId="0" xfId="0" applyFont="1" applyFill="1" applyBorder="1" applyAlignment="1">
      <alignment horizontal="left"/>
    </xf>
    <xf numFmtId="0" fontId="7" fillId="22" borderId="0" xfId="0" applyFont="1" applyFill="1" applyBorder="1" applyAlignment="1">
      <alignment horizontal="left"/>
    </xf>
    <xf numFmtId="0" fontId="6" fillId="23" borderId="0" xfId="0" applyFont="1" applyFill="1" applyBorder="1" applyAlignment="1">
      <alignment horizontal="center" vertical="center"/>
    </xf>
    <xf numFmtId="0" fontId="6" fillId="23" borderId="12" xfId="0" applyFont="1" applyFill="1" applyBorder="1" applyAlignment="1">
      <alignment horizontal="center" vertical="center"/>
    </xf>
    <xf numFmtId="0" fontId="0" fillId="23" borderId="7" xfId="0" applyFill="1" applyBorder="1" applyAlignment="1">
      <alignment horizontal="center"/>
    </xf>
    <xf numFmtId="0" fontId="7" fillId="21" borderId="0" xfId="0" applyFont="1" applyFill="1" applyBorder="1" applyAlignment="1">
      <alignment horizontal="left"/>
    </xf>
    <xf numFmtId="0" fontId="0" fillId="21" borderId="14" xfId="0" applyFill="1" applyBorder="1" applyAlignment="1">
      <alignment horizontal="center"/>
    </xf>
    <xf numFmtId="0" fontId="6" fillId="21" borderId="0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0" fillId="21" borderId="7" xfId="0" applyFill="1" applyBorder="1" applyAlignment="1">
      <alignment horizontal="center"/>
    </xf>
    <xf numFmtId="0" fontId="7" fillId="20" borderId="0" xfId="0" applyFont="1" applyFill="1" applyBorder="1" applyAlignment="1">
      <alignment horizontal="left"/>
    </xf>
    <xf numFmtId="0" fontId="0" fillId="20" borderId="14" xfId="0" applyFill="1" applyBorder="1" applyAlignment="1">
      <alignment horizontal="center"/>
    </xf>
    <xf numFmtId="0" fontId="6" fillId="20" borderId="0" xfId="0" applyFont="1" applyFill="1" applyBorder="1" applyAlignment="1">
      <alignment horizontal="center" vertical="center"/>
    </xf>
    <xf numFmtId="0" fontId="6" fillId="20" borderId="12" xfId="0" applyFont="1" applyFill="1" applyBorder="1" applyAlignment="1">
      <alignment horizontal="center" vertical="center"/>
    </xf>
    <xf numFmtId="0" fontId="0" fillId="20" borderId="7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7" fillId="19" borderId="0" xfId="0" applyFont="1" applyFill="1" applyBorder="1" applyAlignment="1">
      <alignment horizontal="left"/>
    </xf>
    <xf numFmtId="0" fontId="0" fillId="19" borderId="14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6" fillId="19" borderId="0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7" fillId="18" borderId="0" xfId="0" applyFont="1" applyFill="1" applyBorder="1" applyAlignment="1">
      <alignment horizontal="left"/>
    </xf>
    <xf numFmtId="0" fontId="0" fillId="18" borderId="7" xfId="0" applyFill="1" applyBorder="1" applyAlignment="1">
      <alignment horizontal="center"/>
    </xf>
    <xf numFmtId="0" fontId="6" fillId="18" borderId="0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2" xfId="0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arietans bottom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'including last measurement'!$AB$17</c:f>
              <c:strCache>
                <c:ptCount val="1"/>
                <c:pt idx="0">
                  <c:v>1280000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7575934662826862E-3"/>
                  <c:y val="-2.290083096683501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measurement'!$AB$18:$AB$22</c:f>
              <c:numCache>
                <c:formatCode>General</c:formatCode>
                <c:ptCount val="5"/>
                <c:pt idx="0">
                  <c:v>1731.5</c:v>
                </c:pt>
                <c:pt idx="1">
                  <c:v>5294</c:v>
                </c:pt>
                <c:pt idx="2">
                  <c:v>25658</c:v>
                </c:pt>
                <c:pt idx="3">
                  <c:v>59522</c:v>
                </c:pt>
                <c:pt idx="4">
                  <c:v>316343.5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DB-4B50-830E-0D5F1137667D}"/>
            </c:ext>
          </c:extLst>
        </c:ser>
        <c:ser>
          <c:idx val="1"/>
          <c:order val="1"/>
          <c:tx>
            <c:strRef>
              <c:f>'including last measurement'!$AC$17</c:f>
              <c:strCache>
                <c:ptCount val="1"/>
                <c:pt idx="0">
                  <c:v>128000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079053403768815"/>
                  <c:y val="-8.35466015950482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measurement'!$AC$18:$AC$22</c:f>
              <c:numCache>
                <c:formatCode>General</c:formatCode>
                <c:ptCount val="5"/>
                <c:pt idx="0">
                  <c:v>-217</c:v>
                </c:pt>
                <c:pt idx="1">
                  <c:v>49</c:v>
                </c:pt>
                <c:pt idx="2">
                  <c:v>3184</c:v>
                </c:pt>
                <c:pt idx="3">
                  <c:v>9485.5</c:v>
                </c:pt>
                <c:pt idx="4">
                  <c:v>73202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DB-4B50-830E-0D5F1137667D}"/>
            </c:ext>
          </c:extLst>
        </c:ser>
        <c:ser>
          <c:idx val="2"/>
          <c:order val="2"/>
          <c:tx>
            <c:strRef>
              <c:f>'including last measurement'!$AD$17</c:f>
              <c:strCache>
                <c:ptCount val="1"/>
                <c:pt idx="0">
                  <c:v>12800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'including last measurement'!$Z$18:$Z$22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measurement'!$AD$18:$AD$22</c:f>
              <c:numCache>
                <c:formatCode>General</c:formatCode>
                <c:ptCount val="5"/>
                <c:pt idx="0">
                  <c:v>-1117.5</c:v>
                </c:pt>
                <c:pt idx="1">
                  <c:v>-1014.5</c:v>
                </c:pt>
                <c:pt idx="2">
                  <c:v>138.5</c:v>
                </c:pt>
                <c:pt idx="3">
                  <c:v>718.5</c:v>
                </c:pt>
                <c:pt idx="4">
                  <c:v>8291.5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DB-4B50-830E-0D5F1137667D}"/>
            </c:ext>
          </c:extLst>
        </c:ser>
        <c:ser>
          <c:idx val="3"/>
          <c:order val="3"/>
          <c:tx>
            <c:strRef>
              <c:f>'including last measurement'!$AE$17</c:f>
              <c:strCache>
                <c:ptCount val="1"/>
                <c:pt idx="0">
                  <c:v>1280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'including last measurement'!$Z$18:$Z$22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measurement'!$AE$18:$AE$22</c:f>
              <c:numCache>
                <c:formatCode>General</c:formatCode>
                <c:ptCount val="5"/>
                <c:pt idx="0">
                  <c:v>-1135.5</c:v>
                </c:pt>
                <c:pt idx="1">
                  <c:v>-936.5</c:v>
                </c:pt>
                <c:pt idx="2">
                  <c:v>-198.5</c:v>
                </c:pt>
                <c:pt idx="3">
                  <c:v>-40.5</c:v>
                </c:pt>
                <c:pt idx="4">
                  <c:v>1063.5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DB-4B50-830E-0D5F1137667D}"/>
            </c:ext>
          </c:extLst>
        </c:ser>
        <c:ser>
          <c:idx val="4"/>
          <c:order val="4"/>
          <c:tx>
            <c:strRef>
              <c:f>'including last measurement'!$AF$17</c:f>
              <c:strCache>
                <c:ptCount val="1"/>
                <c:pt idx="0">
                  <c:v>128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measurement'!$AF$18:$AF$22</c:f>
              <c:numCache>
                <c:formatCode>General</c:formatCode>
                <c:ptCount val="5"/>
                <c:pt idx="0">
                  <c:v>-874</c:v>
                </c:pt>
                <c:pt idx="1">
                  <c:v>-883</c:v>
                </c:pt>
                <c:pt idx="2">
                  <c:v>99</c:v>
                </c:pt>
                <c:pt idx="3">
                  <c:v>6.5</c:v>
                </c:pt>
                <c:pt idx="4">
                  <c:v>207.5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DB-4B50-830E-0D5F11376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289568682580748"/>
          <c:y val="0.16445543296220838"/>
          <c:w val="0.17201722908710099"/>
          <c:h val="0.3905754807518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155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'including last measurement'!$AL$104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951883735418328"/>
                  <c:y val="7.40914855217866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measurement'!$AJ$105:$AJ$109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measurement'!$AL$105:$AL$109</c:f>
              <c:numCache>
                <c:formatCode>General</c:formatCode>
                <c:ptCount val="5"/>
                <c:pt idx="0">
                  <c:v>59522</c:v>
                </c:pt>
                <c:pt idx="1">
                  <c:v>9485.5</c:v>
                </c:pt>
                <c:pt idx="2">
                  <c:v>718.5</c:v>
                </c:pt>
                <c:pt idx="3">
                  <c:v>-40.5</c:v>
                </c:pt>
                <c:pt idx="4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50-4F5F-A0EB-1204BFF458AD}"/>
            </c:ext>
          </c:extLst>
        </c:ser>
        <c:ser>
          <c:idx val="1"/>
          <c:order val="1"/>
          <c:tx>
            <c:strRef>
              <c:f>'including last measurement'!$AM$104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292202086933627"/>
                  <c:y val="2.83634667252856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measurement'!$AJ$105:$AJ$109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measurement'!$AM$105:$AM$109</c:f>
              <c:numCache>
                <c:formatCode>General</c:formatCode>
                <c:ptCount val="5"/>
                <c:pt idx="0">
                  <c:v>76736</c:v>
                </c:pt>
                <c:pt idx="1">
                  <c:v>12672.5</c:v>
                </c:pt>
                <c:pt idx="2">
                  <c:v>1281.5</c:v>
                </c:pt>
                <c:pt idx="3">
                  <c:v>274</c:v>
                </c:pt>
                <c:pt idx="4">
                  <c:v>387.5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50-4F5F-A0EB-1204BFF458AD}"/>
            </c:ext>
          </c:extLst>
        </c:ser>
        <c:ser>
          <c:idx val="2"/>
          <c:order val="2"/>
          <c:tx>
            <c:strRef>
              <c:f>'including last measurement'!$AL$111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550710772796093"/>
                  <c:y val="-4.50128632985015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measurement'!$AJ$112:$AJ$116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measurement'!$AL$112:$AL$116</c:f>
              <c:numCache>
                <c:formatCode>General</c:formatCode>
                <c:ptCount val="5"/>
                <c:pt idx="0">
                  <c:v>86579</c:v>
                </c:pt>
                <c:pt idx="1">
                  <c:v>11273.5</c:v>
                </c:pt>
                <c:pt idx="2">
                  <c:v>2120</c:v>
                </c:pt>
                <c:pt idx="3">
                  <c:v>484.5</c:v>
                </c:pt>
                <c:pt idx="4">
                  <c:v>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50-4F5F-A0EB-1204BFF458AD}"/>
            </c:ext>
          </c:extLst>
        </c:ser>
        <c:ser>
          <c:idx val="3"/>
          <c:order val="3"/>
          <c:tx>
            <c:strRef>
              <c:f>'including last measurement'!$AM$111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72440046961365"/>
                  <c:y val="-3.72873493480553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measurement'!$AJ$112:$AJ$116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measurement'!$AM$112:$AM$116</c:f>
              <c:numCache>
                <c:formatCode>General</c:formatCode>
                <c:ptCount val="5"/>
                <c:pt idx="0">
                  <c:v>117491.5</c:v>
                </c:pt>
                <c:pt idx="1">
                  <c:v>15207.5</c:v>
                </c:pt>
                <c:pt idx="2">
                  <c:v>2668.5</c:v>
                </c:pt>
                <c:pt idx="3">
                  <c:v>793.5</c:v>
                </c:pt>
                <c:pt idx="4">
                  <c:v>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50-4F5F-A0EB-1204BFF458AD}"/>
            </c:ext>
          </c:extLst>
        </c:ser>
        <c:ser>
          <c:idx val="4"/>
          <c:order val="4"/>
          <c:tx>
            <c:strRef>
              <c:f>'including last measurement'!$AL$118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measurement'!$AJ$119:$AJ$123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measurement'!$AL$119:$AL$123</c:f>
              <c:numCache>
                <c:formatCode>General</c:formatCode>
                <c:ptCount val="5"/>
                <c:pt idx="0">
                  <c:v>-57.5</c:v>
                </c:pt>
                <c:pt idx="1">
                  <c:v>26.5</c:v>
                </c:pt>
                <c:pt idx="2">
                  <c:v>77.5</c:v>
                </c:pt>
                <c:pt idx="3">
                  <c:v>229.5</c:v>
                </c:pt>
                <c:pt idx="4">
                  <c:v>-225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950-4F5F-A0EB-1204BFF458AD}"/>
            </c:ext>
          </c:extLst>
        </c:ser>
        <c:ser>
          <c:idx val="5"/>
          <c:order val="5"/>
          <c:tx>
            <c:strRef>
              <c:f>'including last measurement'!$AM$118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'including last measurement'!$AJ$119:$AJ$123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measurement'!$AM$119:$AM$123</c:f>
              <c:numCache>
                <c:formatCode>General</c:formatCode>
                <c:ptCount val="5"/>
                <c:pt idx="0">
                  <c:v>256</c:v>
                </c:pt>
                <c:pt idx="1">
                  <c:v>302</c:v>
                </c:pt>
                <c:pt idx="2">
                  <c:v>306</c:v>
                </c:pt>
                <c:pt idx="3">
                  <c:v>424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950-4F5F-A0EB-1204BFF45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1260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'including last measurement'!$AL$132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811603016646644"/>
                  <c:y val="0.13210540449090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measurement'!$AJ$133:$AJ$137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measurement'!$AL$133:$AL$137</c:f>
              <c:numCache>
                <c:formatCode>General</c:formatCode>
                <c:ptCount val="5"/>
                <c:pt idx="0">
                  <c:v>316343.5</c:v>
                </c:pt>
                <c:pt idx="1">
                  <c:v>73202</c:v>
                </c:pt>
                <c:pt idx="2">
                  <c:v>8291.5</c:v>
                </c:pt>
                <c:pt idx="3">
                  <c:v>1063.5</c:v>
                </c:pt>
                <c:pt idx="4">
                  <c:v>207.5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979-45BB-946C-2901097F5C8B}"/>
            </c:ext>
          </c:extLst>
        </c:ser>
        <c:ser>
          <c:idx val="1"/>
          <c:order val="1"/>
          <c:tx>
            <c:strRef>
              <c:f>'including last measurement'!$AM$132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568726052952916"/>
                  <c:y val="9.18658072773003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measurement'!$AJ$133:$AJ$137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measurement'!$AM$133:$AM$137</c:f>
              <c:numCache>
                <c:formatCode>General</c:formatCode>
                <c:ptCount val="5"/>
                <c:pt idx="0">
                  <c:v>393675.5</c:v>
                </c:pt>
                <c:pt idx="1">
                  <c:v>94036</c:v>
                </c:pt>
                <c:pt idx="2">
                  <c:v>10638</c:v>
                </c:pt>
                <c:pt idx="3">
                  <c:v>1939</c:v>
                </c:pt>
                <c:pt idx="4">
                  <c:v>554.5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979-45BB-946C-2901097F5C8B}"/>
            </c:ext>
          </c:extLst>
        </c:ser>
        <c:ser>
          <c:idx val="2"/>
          <c:order val="2"/>
          <c:tx>
            <c:strRef>
              <c:f>'including last measurement'!$AL$139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584468113792641"/>
                  <c:y val="-3.40598529608748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measurement'!$AJ$140:$AJ$144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measurement'!$AL$140:$AL$144</c:f>
              <c:numCache>
                <c:formatCode>General</c:formatCode>
                <c:ptCount val="5"/>
                <c:pt idx="0">
                  <c:v>373567</c:v>
                </c:pt>
                <c:pt idx="1">
                  <c:v>84479</c:v>
                </c:pt>
                <c:pt idx="2">
                  <c:v>11737</c:v>
                </c:pt>
                <c:pt idx="3">
                  <c:v>1951.5</c:v>
                </c:pt>
                <c:pt idx="4">
                  <c:v>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979-45BB-946C-2901097F5C8B}"/>
            </c:ext>
          </c:extLst>
        </c:ser>
        <c:ser>
          <c:idx val="3"/>
          <c:order val="3"/>
          <c:tx>
            <c:strRef>
              <c:f>'including last measurement'!$AM$139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71982612304299"/>
                  <c:y val="-3.53142753393637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measurement'!$AJ$140:$AJ$144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measurement'!$AM$140:$AM$144</c:f>
              <c:numCache>
                <c:formatCode>General</c:formatCode>
                <c:ptCount val="5"/>
                <c:pt idx="0">
                  <c:v>502956.5</c:v>
                </c:pt>
                <c:pt idx="1">
                  <c:v>111699</c:v>
                </c:pt>
                <c:pt idx="2">
                  <c:v>15565</c:v>
                </c:pt>
                <c:pt idx="3">
                  <c:v>2695.5</c:v>
                </c:pt>
                <c:pt idx="4">
                  <c:v>1058.5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979-45BB-946C-2901097F5C8B}"/>
            </c:ext>
          </c:extLst>
        </c:ser>
        <c:ser>
          <c:idx val="4"/>
          <c:order val="4"/>
          <c:tx>
            <c:strRef>
              <c:f>'including last measurement'!$AL$146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measurement'!$AJ$147:$AJ$151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measurement'!$AL$147:$AL$151</c:f>
              <c:numCache>
                <c:formatCode>General</c:formatCode>
                <c:ptCount val="5"/>
                <c:pt idx="0">
                  <c:v>1948.5</c:v>
                </c:pt>
                <c:pt idx="1">
                  <c:v>1061</c:v>
                </c:pt>
                <c:pt idx="2">
                  <c:v>287</c:v>
                </c:pt>
                <c:pt idx="3">
                  <c:v>325</c:v>
                </c:pt>
                <c:pt idx="4">
                  <c:v>-188.5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979-45BB-946C-2901097F5C8B}"/>
            </c:ext>
          </c:extLst>
        </c:ser>
        <c:ser>
          <c:idx val="5"/>
          <c:order val="5"/>
          <c:tx>
            <c:strRef>
              <c:f>'including last measurement'!$AM$146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'including last measurement'!$AJ$147:$AJ$151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measurement'!$AM$147:$AM$151</c:f>
              <c:numCache>
                <c:formatCode>General</c:formatCode>
                <c:ptCount val="5"/>
                <c:pt idx="0">
                  <c:v>3051.5</c:v>
                </c:pt>
                <c:pt idx="1">
                  <c:v>1801</c:v>
                </c:pt>
                <c:pt idx="2">
                  <c:v>1002</c:v>
                </c:pt>
                <c:pt idx="3">
                  <c:v>937.5</c:v>
                </c:pt>
                <c:pt idx="4">
                  <c:v>451.5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979-45BB-946C-2901097F5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arietans bottom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'First 4 measurements'!$AB$17</c:f>
              <c:strCache>
                <c:ptCount val="1"/>
                <c:pt idx="0">
                  <c:v>1280000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539306106464995E-3"/>
                  <c:y val="-9.2957087661880113E-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measurements'!$AB$18:$AB$22</c:f>
              <c:numCache>
                <c:formatCode>General</c:formatCode>
                <c:ptCount val="5"/>
                <c:pt idx="0">
                  <c:v>1731.5</c:v>
                </c:pt>
                <c:pt idx="1">
                  <c:v>5294</c:v>
                </c:pt>
                <c:pt idx="2">
                  <c:v>25658</c:v>
                </c:pt>
                <c:pt idx="3">
                  <c:v>59522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15-427D-A4B1-81BF984A4A77}"/>
            </c:ext>
          </c:extLst>
        </c:ser>
        <c:ser>
          <c:idx val="1"/>
          <c:order val="1"/>
          <c:tx>
            <c:strRef>
              <c:f>'First 4 measurements'!$AC$17</c:f>
              <c:strCache>
                <c:ptCount val="1"/>
                <c:pt idx="0">
                  <c:v>128000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3484476234789283E-2"/>
                  <c:y val="-0.100141926881442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measurements'!$AC$18:$AC$22</c:f>
              <c:numCache>
                <c:formatCode>General</c:formatCode>
                <c:ptCount val="5"/>
                <c:pt idx="0">
                  <c:v>-217</c:v>
                </c:pt>
                <c:pt idx="1">
                  <c:v>49</c:v>
                </c:pt>
                <c:pt idx="2">
                  <c:v>3184</c:v>
                </c:pt>
                <c:pt idx="3">
                  <c:v>9485.5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15-427D-A4B1-81BF984A4A77}"/>
            </c:ext>
          </c:extLst>
        </c:ser>
        <c:ser>
          <c:idx val="2"/>
          <c:order val="2"/>
          <c:tx>
            <c:strRef>
              <c:f>'First 4 measurements'!$AD$17</c:f>
              <c:strCache>
                <c:ptCount val="1"/>
                <c:pt idx="0">
                  <c:v>12800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'First 4 measurements'!$Z$18:$Z$22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measurements'!$AD$18:$AD$22</c:f>
              <c:numCache>
                <c:formatCode>General</c:formatCode>
                <c:ptCount val="5"/>
                <c:pt idx="0">
                  <c:v>-1117.5</c:v>
                </c:pt>
                <c:pt idx="1">
                  <c:v>-1014.5</c:v>
                </c:pt>
                <c:pt idx="2">
                  <c:v>138.5</c:v>
                </c:pt>
                <c:pt idx="3">
                  <c:v>718.5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15-427D-A4B1-81BF984A4A77}"/>
            </c:ext>
          </c:extLst>
        </c:ser>
        <c:ser>
          <c:idx val="3"/>
          <c:order val="3"/>
          <c:tx>
            <c:strRef>
              <c:f>'First 4 measurements'!$AE$17</c:f>
              <c:strCache>
                <c:ptCount val="1"/>
                <c:pt idx="0">
                  <c:v>1280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'First 4 measurements'!$Z$18:$Z$22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measurements'!$AE$18:$AE$22</c:f>
              <c:numCache>
                <c:formatCode>General</c:formatCode>
                <c:ptCount val="5"/>
                <c:pt idx="0">
                  <c:v>-1135.5</c:v>
                </c:pt>
                <c:pt idx="1">
                  <c:v>-936.5</c:v>
                </c:pt>
                <c:pt idx="2">
                  <c:v>-198.5</c:v>
                </c:pt>
                <c:pt idx="3">
                  <c:v>-40.5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15-427D-A4B1-81BF984A4A77}"/>
            </c:ext>
          </c:extLst>
        </c:ser>
        <c:ser>
          <c:idx val="4"/>
          <c:order val="4"/>
          <c:tx>
            <c:strRef>
              <c:f>'First 4 measurements'!$AF$17</c:f>
              <c:strCache>
                <c:ptCount val="1"/>
                <c:pt idx="0">
                  <c:v>128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4 measurements'!$Z$18:$Z$22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measurements'!$AF$18:$AF$22</c:f>
              <c:numCache>
                <c:formatCode>General</c:formatCode>
                <c:ptCount val="5"/>
                <c:pt idx="0">
                  <c:v>-874</c:v>
                </c:pt>
                <c:pt idx="1">
                  <c:v>-883</c:v>
                </c:pt>
                <c:pt idx="2">
                  <c:v>99</c:v>
                </c:pt>
                <c:pt idx="3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15-427D-A4B1-81BF984A4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289568682580748"/>
          <c:y val="0.16445543296220838"/>
          <c:w val="0.17201722908710099"/>
          <c:h val="0.3905754807518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arietans top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'First 4 measurements'!$AB$46</c:f>
              <c:strCache>
                <c:ptCount val="1"/>
                <c:pt idx="0">
                  <c:v>1280000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-3.1864644428034328E-3"/>
                  <c:y val="-2.24744243416836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'First 4 measurements'!$Z$47:$Z$51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measurements'!$AB$47:$AB$51</c:f>
              <c:numCache>
                <c:formatCode>General</c:formatCode>
                <c:ptCount val="5"/>
                <c:pt idx="0">
                  <c:v>2910.5</c:v>
                </c:pt>
                <c:pt idx="1">
                  <c:v>7312.5</c:v>
                </c:pt>
                <c:pt idx="2">
                  <c:v>32501</c:v>
                </c:pt>
                <c:pt idx="3">
                  <c:v>76736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492-4ED6-9429-63376FA13C5F}"/>
            </c:ext>
          </c:extLst>
        </c:ser>
        <c:ser>
          <c:idx val="1"/>
          <c:order val="1"/>
          <c:tx>
            <c:strRef>
              <c:f>'First 4 measurements'!$AC$46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4.1260837138124271E-2"/>
                  <c:y val="-6.424329964263296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'First 4 measurements'!$Z$47:$Z$51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measurements'!$AC$47:$AC$51</c:f>
              <c:numCache>
                <c:formatCode>General</c:formatCode>
                <c:ptCount val="5"/>
                <c:pt idx="0">
                  <c:v>275</c:v>
                </c:pt>
                <c:pt idx="1">
                  <c:v>1008</c:v>
                </c:pt>
                <c:pt idx="2">
                  <c:v>4527</c:v>
                </c:pt>
                <c:pt idx="3">
                  <c:v>12672.5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492-4ED6-9429-63376FA13C5F}"/>
            </c:ext>
          </c:extLst>
        </c:ser>
        <c:ser>
          <c:idx val="2"/>
          <c:order val="2"/>
          <c:tx>
            <c:strRef>
              <c:f>'First 4 measurements'!$AD$46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'First 4 measurements'!$Z$47:$Z$51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measurements'!$AD$47:$AD$51</c:f>
              <c:numCache>
                <c:formatCode>General</c:formatCode>
                <c:ptCount val="5"/>
                <c:pt idx="0">
                  <c:v>-278</c:v>
                </c:pt>
                <c:pt idx="1">
                  <c:v>-375</c:v>
                </c:pt>
                <c:pt idx="2">
                  <c:v>532</c:v>
                </c:pt>
                <c:pt idx="3">
                  <c:v>1281.5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492-4ED6-9429-63376FA13C5F}"/>
            </c:ext>
          </c:extLst>
        </c:ser>
        <c:ser>
          <c:idx val="3"/>
          <c:order val="3"/>
          <c:tx>
            <c:strRef>
              <c:f>'First 4 measurements'!$AE$46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'First 4 measurements'!$Z$47:$Z$51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measurements'!$AE$47:$AE$51</c:f>
              <c:numCache>
                <c:formatCode>General</c:formatCode>
                <c:ptCount val="5"/>
                <c:pt idx="0">
                  <c:v>-545</c:v>
                </c:pt>
                <c:pt idx="1">
                  <c:v>-463.5</c:v>
                </c:pt>
                <c:pt idx="2">
                  <c:v>194.5</c:v>
                </c:pt>
                <c:pt idx="3">
                  <c:v>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92-4ED6-9429-63376FA13C5F}"/>
            </c:ext>
          </c:extLst>
        </c:ser>
        <c:ser>
          <c:idx val="4"/>
          <c:order val="4"/>
          <c:tx>
            <c:strRef>
              <c:f>'First 4 measurements'!$AF$46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4 measurements'!$Z$47:$Z$51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measurements'!$AF$47:$AF$51</c:f>
              <c:numCache>
                <c:formatCode>General</c:formatCode>
                <c:ptCount val="5"/>
                <c:pt idx="0">
                  <c:v>-129.5</c:v>
                </c:pt>
                <c:pt idx="1">
                  <c:v>-90.5</c:v>
                </c:pt>
                <c:pt idx="2">
                  <c:v>483</c:v>
                </c:pt>
                <c:pt idx="3">
                  <c:v>387.5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492-4ED6-9429-63376FA1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055631885716838"/>
          <c:y val="0.16910624546332828"/>
          <c:w val="0.17137170119698258"/>
          <c:h val="0.3924408703671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gabonica bottom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'First 4 measurements'!$AB$75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8.183978338153217E-4"/>
                  <c:y val="-1.931388719913499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'First 4 measurements'!$Z$76:$Z$80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measurements'!$AB$76:$AB$80</c:f>
              <c:numCache>
                <c:formatCode>General</c:formatCode>
                <c:ptCount val="5"/>
                <c:pt idx="0">
                  <c:v>6185</c:v>
                </c:pt>
                <c:pt idx="1">
                  <c:v>12777</c:v>
                </c:pt>
                <c:pt idx="2">
                  <c:v>40655</c:v>
                </c:pt>
                <c:pt idx="3">
                  <c:v>86579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63-4575-A46D-66364A5DCC05}"/>
            </c:ext>
          </c:extLst>
        </c:ser>
        <c:ser>
          <c:idx val="1"/>
          <c:order val="1"/>
          <c:tx>
            <c:strRef>
              <c:f>'First 4 measurements'!$AC$75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5.0131518355467919E-2"/>
                  <c:y val="-7.591213246613014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'First 4 measurements'!$Z$76:$Z$80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measurements'!$AC$76:$AC$80</c:f>
              <c:numCache>
                <c:formatCode>General</c:formatCode>
                <c:ptCount val="5"/>
                <c:pt idx="0">
                  <c:v>660.5</c:v>
                </c:pt>
                <c:pt idx="1">
                  <c:v>1178.5</c:v>
                </c:pt>
                <c:pt idx="2">
                  <c:v>4738</c:v>
                </c:pt>
                <c:pt idx="3">
                  <c:v>11273.5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63-4575-A46D-66364A5DCC05}"/>
            </c:ext>
          </c:extLst>
        </c:ser>
        <c:ser>
          <c:idx val="2"/>
          <c:order val="2"/>
          <c:tx>
            <c:strRef>
              <c:f>'First 4 measurements'!$AD$75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measurements'!$AD$76:$AD$80</c:f>
              <c:numCache>
                <c:formatCode>General</c:formatCode>
                <c:ptCount val="5"/>
                <c:pt idx="0">
                  <c:v>1061.5</c:v>
                </c:pt>
                <c:pt idx="1">
                  <c:v>964</c:v>
                </c:pt>
                <c:pt idx="2">
                  <c:v>1416</c:v>
                </c:pt>
                <c:pt idx="3">
                  <c:v>2120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763-4575-A46D-66364A5DCC05}"/>
            </c:ext>
          </c:extLst>
        </c:ser>
        <c:ser>
          <c:idx val="3"/>
          <c:order val="3"/>
          <c:tx>
            <c:strRef>
              <c:f>'First 4 measurements'!$AE$75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measurements'!$AE$76:$AE$80</c:f>
              <c:numCache>
                <c:formatCode>General</c:formatCode>
                <c:ptCount val="5"/>
                <c:pt idx="0">
                  <c:v>499.5</c:v>
                </c:pt>
                <c:pt idx="1">
                  <c:v>380</c:v>
                </c:pt>
                <c:pt idx="2">
                  <c:v>432</c:v>
                </c:pt>
                <c:pt idx="3">
                  <c:v>484.5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763-4575-A46D-66364A5DCC05}"/>
            </c:ext>
          </c:extLst>
        </c:ser>
        <c:ser>
          <c:idx val="4"/>
          <c:order val="4"/>
          <c:tx>
            <c:strRef>
              <c:f>'First 4 measurements'!$AF$75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measurements'!$AF$76:$AF$80</c:f>
              <c:numCache>
                <c:formatCode>General</c:formatCode>
                <c:ptCount val="5"/>
                <c:pt idx="0">
                  <c:v>837.5</c:v>
                </c:pt>
                <c:pt idx="1">
                  <c:v>608</c:v>
                </c:pt>
                <c:pt idx="2">
                  <c:v>646</c:v>
                </c:pt>
                <c:pt idx="3">
                  <c:v>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763-4575-A46D-66364A5DC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124960857632288"/>
          <c:y val="0.17142594738180689"/>
          <c:w val="0.17201729269675325"/>
          <c:h val="0.39663715123935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gabonica top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'First 4 measurements'!$AB$104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8.1839768306697798E-4"/>
                  <c:y val="-1.3840943670958559E-2"/>
                </c:manualLayout>
              </c:layout>
              <c:numFmt formatCode="General" sourceLinked="0"/>
            </c:trendlineLbl>
          </c:trendline>
          <c:xVal>
            <c:numRef>
              <c:f>'First 4 measurements'!$Z$105:$Z$109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measurements'!$AB$105:$AB$109</c:f>
              <c:numCache>
                <c:formatCode>General</c:formatCode>
                <c:ptCount val="5"/>
                <c:pt idx="0">
                  <c:v>7948</c:v>
                </c:pt>
                <c:pt idx="1">
                  <c:v>17569</c:v>
                </c:pt>
                <c:pt idx="2">
                  <c:v>55110.5</c:v>
                </c:pt>
                <c:pt idx="3">
                  <c:v>117491.5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8C-4512-AECB-BCA452CE5A92}"/>
            </c:ext>
          </c:extLst>
        </c:ser>
        <c:ser>
          <c:idx val="1"/>
          <c:order val="1"/>
          <c:tx>
            <c:strRef>
              <c:f>'First 4 measurements'!$AC$104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7.5864157404970184E-2"/>
                  <c:y val="-8.7342140215035849E-2"/>
                </c:manualLayout>
              </c:layout>
              <c:numFmt formatCode="General" sourceLinked="0"/>
            </c:trendlineLbl>
          </c:trendline>
          <c:xVal>
            <c:numRef>
              <c:f>'First 4 measurements'!$Z$105:$Z$109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measurements'!$AC$105:$AC$109</c:f>
              <c:numCache>
                <c:formatCode>General</c:formatCode>
                <c:ptCount val="5"/>
                <c:pt idx="0">
                  <c:v>997.5</c:v>
                </c:pt>
                <c:pt idx="1">
                  <c:v>1911</c:v>
                </c:pt>
                <c:pt idx="2">
                  <c:v>6901</c:v>
                </c:pt>
                <c:pt idx="3">
                  <c:v>15207.5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8C-4512-AECB-BCA452CE5A92}"/>
            </c:ext>
          </c:extLst>
        </c:ser>
        <c:ser>
          <c:idx val="2"/>
          <c:order val="2"/>
          <c:tx>
            <c:strRef>
              <c:f>'First 4 measurements'!$AD$104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measurements'!$AD$105:$AD$109</c:f>
              <c:numCache>
                <c:formatCode>General</c:formatCode>
                <c:ptCount val="5"/>
                <c:pt idx="0">
                  <c:v>1139.5</c:v>
                </c:pt>
                <c:pt idx="1">
                  <c:v>1115</c:v>
                </c:pt>
                <c:pt idx="2">
                  <c:v>1728.5</c:v>
                </c:pt>
                <c:pt idx="3">
                  <c:v>2668.5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8C-4512-AECB-BCA452CE5A92}"/>
            </c:ext>
          </c:extLst>
        </c:ser>
        <c:ser>
          <c:idx val="3"/>
          <c:order val="3"/>
          <c:tx>
            <c:strRef>
              <c:f>'First 4 measurements'!$AE$104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measurements'!$AE$105:$AE$109</c:f>
              <c:numCache>
                <c:formatCode>General</c:formatCode>
                <c:ptCount val="5"/>
                <c:pt idx="0">
                  <c:v>679</c:v>
                </c:pt>
                <c:pt idx="1">
                  <c:v>655.5</c:v>
                </c:pt>
                <c:pt idx="2">
                  <c:v>691.5</c:v>
                </c:pt>
                <c:pt idx="3">
                  <c:v>793.5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B8C-4512-AECB-BCA452CE5A92}"/>
            </c:ext>
          </c:extLst>
        </c:ser>
        <c:ser>
          <c:idx val="4"/>
          <c:order val="4"/>
          <c:tx>
            <c:strRef>
              <c:f>'First 4 measurements'!$AF$104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measurements'!$AF$105:$AF$109</c:f>
              <c:numCache>
                <c:formatCode>General</c:formatCode>
                <c:ptCount val="5"/>
                <c:pt idx="0">
                  <c:v>940</c:v>
                </c:pt>
                <c:pt idx="1">
                  <c:v>826.5</c:v>
                </c:pt>
                <c:pt idx="2">
                  <c:v>701.5</c:v>
                </c:pt>
                <c:pt idx="3">
                  <c:v>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B8C-4512-AECB-BCA452CE5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523498218147671"/>
          <c:y val="0.16876997648556635"/>
          <c:w val="0.17201726089192124"/>
          <c:h val="0.39663744486674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Naja</a:t>
            </a:r>
            <a:r>
              <a:rPr lang="en-US" baseline="0"/>
              <a:t> nigricollis bottom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'First 4 measurements'!$AB$133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measurements'!$AB$134:$AB$138</c:f>
              <c:numCache>
                <c:formatCode>General</c:formatCode>
                <c:ptCount val="5"/>
                <c:pt idx="0">
                  <c:v>22</c:v>
                </c:pt>
                <c:pt idx="1">
                  <c:v>-151.5</c:v>
                </c:pt>
                <c:pt idx="2">
                  <c:v>-150</c:v>
                </c:pt>
                <c:pt idx="3">
                  <c:v>-57.5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6E-45FE-B59B-BC0B1D130A6A}"/>
            </c:ext>
          </c:extLst>
        </c:ser>
        <c:ser>
          <c:idx val="1"/>
          <c:order val="1"/>
          <c:tx>
            <c:strRef>
              <c:f>'First 4 measurements'!$AC$133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measurements'!$AC$134:$AC$138</c:f>
              <c:numCache>
                <c:formatCode>General</c:formatCode>
                <c:ptCount val="5"/>
                <c:pt idx="0">
                  <c:v>-1</c:v>
                </c:pt>
                <c:pt idx="1">
                  <c:v>-91.5</c:v>
                </c:pt>
                <c:pt idx="2">
                  <c:v>-175</c:v>
                </c:pt>
                <c:pt idx="3">
                  <c:v>26.5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66E-45FE-B59B-BC0B1D130A6A}"/>
            </c:ext>
          </c:extLst>
        </c:ser>
        <c:ser>
          <c:idx val="2"/>
          <c:order val="2"/>
          <c:tx>
            <c:strRef>
              <c:f>'First 4 measurements'!$AD$133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measurements'!$AD$134:$AD$138</c:f>
              <c:numCache>
                <c:formatCode>General</c:formatCode>
                <c:ptCount val="5"/>
                <c:pt idx="0">
                  <c:v>132</c:v>
                </c:pt>
                <c:pt idx="1">
                  <c:v>56</c:v>
                </c:pt>
                <c:pt idx="2">
                  <c:v>-84.5</c:v>
                </c:pt>
                <c:pt idx="3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66E-45FE-B59B-BC0B1D130A6A}"/>
            </c:ext>
          </c:extLst>
        </c:ser>
        <c:ser>
          <c:idx val="3"/>
          <c:order val="3"/>
          <c:tx>
            <c:strRef>
              <c:f>'First 4 measurements'!$AE$133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measurements'!$AE$134:$AE$138</c:f>
              <c:numCache>
                <c:formatCode>General</c:formatCode>
                <c:ptCount val="5"/>
                <c:pt idx="0">
                  <c:v>297.5</c:v>
                </c:pt>
                <c:pt idx="1">
                  <c:v>322</c:v>
                </c:pt>
                <c:pt idx="2">
                  <c:v>103.5</c:v>
                </c:pt>
                <c:pt idx="3">
                  <c:v>229.5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66E-45FE-B59B-BC0B1D130A6A}"/>
            </c:ext>
          </c:extLst>
        </c:ser>
        <c:ser>
          <c:idx val="4"/>
          <c:order val="4"/>
          <c:tx>
            <c:strRef>
              <c:f>'First 4 measurements'!$AF$133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measurements'!$AF$134:$AF$138</c:f>
              <c:numCache>
                <c:formatCode>General</c:formatCode>
                <c:ptCount val="5"/>
                <c:pt idx="0">
                  <c:v>-119</c:v>
                </c:pt>
                <c:pt idx="1">
                  <c:v>-185</c:v>
                </c:pt>
                <c:pt idx="2">
                  <c:v>-340.5</c:v>
                </c:pt>
                <c:pt idx="3">
                  <c:v>-225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66E-45FE-B59B-BC0B1D130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757431384363065"/>
          <c:y val="0.16876997648556635"/>
          <c:w val="0.17201726089192124"/>
          <c:h val="0.39663744486674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arietans top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'First 4 measurements'!$AB$162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measurements'!$AB$163:$AB$167</c:f>
              <c:numCache>
                <c:formatCode>General</c:formatCode>
                <c:ptCount val="5"/>
                <c:pt idx="0">
                  <c:v>89</c:v>
                </c:pt>
                <c:pt idx="1">
                  <c:v>34.5</c:v>
                </c:pt>
                <c:pt idx="2">
                  <c:v>-759.5</c:v>
                </c:pt>
                <c:pt idx="3">
                  <c:v>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37-4554-84E6-AE78BD27A400}"/>
            </c:ext>
          </c:extLst>
        </c:ser>
        <c:ser>
          <c:idx val="1"/>
          <c:order val="1"/>
          <c:tx>
            <c:strRef>
              <c:f>'First 4 measurements'!$AC$162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measurements'!$AC$163:$AC$167</c:f>
              <c:numCache>
                <c:formatCode>General</c:formatCode>
                <c:ptCount val="5"/>
                <c:pt idx="0">
                  <c:v>37.5</c:v>
                </c:pt>
                <c:pt idx="1">
                  <c:v>153.5</c:v>
                </c:pt>
                <c:pt idx="2">
                  <c:v>-667</c:v>
                </c:pt>
                <c:pt idx="3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37-4554-84E6-AE78BD27A400}"/>
            </c:ext>
          </c:extLst>
        </c:ser>
        <c:ser>
          <c:idx val="2"/>
          <c:order val="2"/>
          <c:tx>
            <c:strRef>
              <c:f>'First 4 measurements'!$AD$162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measurements'!$AD$163:$AD$167</c:f>
              <c:numCache>
                <c:formatCode>General</c:formatCode>
                <c:ptCount val="5"/>
                <c:pt idx="0">
                  <c:v>276.5</c:v>
                </c:pt>
                <c:pt idx="1">
                  <c:v>302.5</c:v>
                </c:pt>
                <c:pt idx="2">
                  <c:v>-529.5</c:v>
                </c:pt>
                <c:pt idx="3">
                  <c:v>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37-4554-84E6-AE78BD27A400}"/>
            </c:ext>
          </c:extLst>
        </c:ser>
        <c:ser>
          <c:idx val="3"/>
          <c:order val="3"/>
          <c:tx>
            <c:strRef>
              <c:f>'First 4 measurements'!$AE$162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measurements'!$AE$163:$AE$167</c:f>
              <c:numCache>
                <c:formatCode>General</c:formatCode>
                <c:ptCount val="5"/>
                <c:pt idx="0">
                  <c:v>353</c:v>
                </c:pt>
                <c:pt idx="1">
                  <c:v>298.5</c:v>
                </c:pt>
                <c:pt idx="2">
                  <c:v>-497.5</c:v>
                </c:pt>
                <c:pt idx="3">
                  <c:v>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C37-4554-84E6-AE78BD27A400}"/>
            </c:ext>
          </c:extLst>
        </c:ser>
        <c:ser>
          <c:idx val="4"/>
          <c:order val="4"/>
          <c:tx>
            <c:strRef>
              <c:f>'First 4 measurements'!$AF$162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'First 4 measurements'!$Z$163:$Z$167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</c:numCache>
            </c:numRef>
          </c:xVal>
          <c:yVal>
            <c:numRef>
              <c:f>'First 4 measurements'!$AF$163:$AF$167</c:f>
              <c:numCache>
                <c:formatCode>General</c:formatCode>
                <c:ptCount val="5"/>
                <c:pt idx="0">
                  <c:v>59.5</c:v>
                </c:pt>
                <c:pt idx="1">
                  <c:v>56.5</c:v>
                </c:pt>
                <c:pt idx="2">
                  <c:v>-687.5</c:v>
                </c:pt>
                <c:pt idx="3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C37-4554-84E6-AE78BD27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55631885716838"/>
          <c:y val="0.15932553286740747"/>
          <c:w val="0.17201726089192124"/>
          <c:h val="0.3966372980529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'First 4 measurements'!$AL$17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165952672042807"/>
                  <c:y val="1.341858414936299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measurements'!$AJ$18:$AJ$22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measurements'!$AL$18:$AL$22</c:f>
              <c:numCache>
                <c:formatCode>General</c:formatCode>
                <c:ptCount val="5"/>
                <c:pt idx="0">
                  <c:v>1731.5</c:v>
                </c:pt>
                <c:pt idx="1">
                  <c:v>-217</c:v>
                </c:pt>
                <c:pt idx="2">
                  <c:v>-1117.5</c:v>
                </c:pt>
                <c:pt idx="3">
                  <c:v>-1135.5</c:v>
                </c:pt>
                <c:pt idx="4">
                  <c:v>-874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86-4A60-842E-F0A682B2BBE8}"/>
            </c:ext>
          </c:extLst>
        </c:ser>
        <c:ser>
          <c:idx val="1"/>
          <c:order val="1"/>
          <c:tx>
            <c:strRef>
              <c:f>'First 4 measurements'!$AM$17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674054563119921"/>
                  <c:y val="-4.313144413908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measurements'!$AJ$18:$AJ$22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measurements'!$AM$18:$AM$22</c:f>
              <c:numCache>
                <c:formatCode>General</c:formatCode>
                <c:ptCount val="5"/>
                <c:pt idx="0">
                  <c:v>2910.5</c:v>
                </c:pt>
                <c:pt idx="1">
                  <c:v>275</c:v>
                </c:pt>
                <c:pt idx="2">
                  <c:v>-278</c:v>
                </c:pt>
                <c:pt idx="3">
                  <c:v>-545</c:v>
                </c:pt>
                <c:pt idx="4">
                  <c:v>-129.5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86-4A60-842E-F0A682B2BBE8}"/>
            </c:ext>
          </c:extLst>
        </c:ser>
        <c:ser>
          <c:idx val="2"/>
          <c:order val="2"/>
          <c:tx>
            <c:strRef>
              <c:f>'First 4 measurements'!$AL$24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353867239024337"/>
                  <c:y val="-1.36728034193802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measurements'!$AJ$25:$AJ$29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measurements'!$AL$25:$AL$29</c:f>
              <c:numCache>
                <c:formatCode>General</c:formatCode>
                <c:ptCount val="5"/>
                <c:pt idx="0">
                  <c:v>6185</c:v>
                </c:pt>
                <c:pt idx="1">
                  <c:v>660.5</c:v>
                </c:pt>
                <c:pt idx="2">
                  <c:v>1061.5</c:v>
                </c:pt>
                <c:pt idx="3">
                  <c:v>499.5</c:v>
                </c:pt>
                <c:pt idx="4">
                  <c:v>837.5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86-4A60-842E-F0A682B2BBE8}"/>
            </c:ext>
          </c:extLst>
        </c:ser>
        <c:ser>
          <c:idx val="3"/>
          <c:order val="3"/>
          <c:tx>
            <c:strRef>
              <c:f>'First 4 measurements'!$AM$24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353867239024337"/>
                  <c:y val="-4.09722183546968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measurements'!$AJ$25:$AJ$29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measurements'!$AM$25:$AM$29</c:f>
              <c:numCache>
                <c:formatCode>General</c:formatCode>
                <c:ptCount val="5"/>
                <c:pt idx="0">
                  <c:v>7948</c:v>
                </c:pt>
                <c:pt idx="1">
                  <c:v>997.5</c:v>
                </c:pt>
                <c:pt idx="2">
                  <c:v>1139.5</c:v>
                </c:pt>
                <c:pt idx="3">
                  <c:v>679</c:v>
                </c:pt>
                <c:pt idx="4">
                  <c:v>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86-4A60-842E-F0A682B2BBE8}"/>
            </c:ext>
          </c:extLst>
        </c:ser>
        <c:ser>
          <c:idx val="4"/>
          <c:order val="4"/>
          <c:tx>
            <c:strRef>
              <c:f>'First 4 measurements'!$AL$31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4 measurements'!$AJ$32:$AJ$36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measurements'!$AL$32:$AL$36</c:f>
              <c:numCache>
                <c:formatCode>General</c:formatCode>
                <c:ptCount val="5"/>
                <c:pt idx="0">
                  <c:v>22</c:v>
                </c:pt>
                <c:pt idx="1">
                  <c:v>-1</c:v>
                </c:pt>
                <c:pt idx="2">
                  <c:v>132</c:v>
                </c:pt>
                <c:pt idx="3">
                  <c:v>297.5</c:v>
                </c:pt>
                <c:pt idx="4">
                  <c:v>-119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86-4A60-842E-F0A682B2BBE8}"/>
            </c:ext>
          </c:extLst>
        </c:ser>
        <c:ser>
          <c:idx val="5"/>
          <c:order val="5"/>
          <c:tx>
            <c:strRef>
              <c:f>'First 4 measurements'!$AM$31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'First 4 measurements'!$AJ$32:$AJ$36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measurements'!$AM$32:$AM$36</c:f>
              <c:numCache>
                <c:formatCode>General</c:formatCode>
                <c:ptCount val="5"/>
                <c:pt idx="0">
                  <c:v>89</c:v>
                </c:pt>
                <c:pt idx="1">
                  <c:v>37.5</c:v>
                </c:pt>
                <c:pt idx="2">
                  <c:v>276.5</c:v>
                </c:pt>
                <c:pt idx="3">
                  <c:v>353</c:v>
                </c:pt>
                <c:pt idx="4">
                  <c:v>59.5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86-4A60-842E-F0A682B2B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'First 4 measurements'!$AL$46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657850780965702"/>
                  <c:y val="4.95121512552240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measurements'!$AJ$47:$AJ$51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measurements'!$AL$47:$AL$51</c:f>
              <c:numCache>
                <c:formatCode>General</c:formatCode>
                <c:ptCount val="5"/>
                <c:pt idx="0">
                  <c:v>5294</c:v>
                </c:pt>
                <c:pt idx="1">
                  <c:v>49</c:v>
                </c:pt>
                <c:pt idx="2">
                  <c:v>-1014.5</c:v>
                </c:pt>
                <c:pt idx="3">
                  <c:v>-936.5</c:v>
                </c:pt>
                <c:pt idx="4">
                  <c:v>-883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A1-4FF3-A9CB-0E2421CE2F68}"/>
            </c:ext>
          </c:extLst>
        </c:ser>
        <c:ser>
          <c:idx val="1"/>
          <c:order val="1"/>
          <c:tx>
            <c:strRef>
              <c:f>'First 4 measurements'!$AM$46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11901726504266"/>
                  <c:y val="-1.58667550318871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measurements'!$AJ$47:$AJ$51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measurements'!$AM$47:$AM$51</c:f>
              <c:numCache>
                <c:formatCode>General</c:formatCode>
                <c:ptCount val="5"/>
                <c:pt idx="0">
                  <c:v>7312.5</c:v>
                </c:pt>
                <c:pt idx="1">
                  <c:v>1008</c:v>
                </c:pt>
                <c:pt idx="2">
                  <c:v>-375</c:v>
                </c:pt>
                <c:pt idx="3">
                  <c:v>-463.5</c:v>
                </c:pt>
                <c:pt idx="4">
                  <c:v>-90.5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A1-4FF3-A9CB-0E2421CE2F68}"/>
            </c:ext>
          </c:extLst>
        </c:ser>
        <c:ser>
          <c:idx val="2"/>
          <c:order val="2"/>
          <c:tx>
            <c:strRef>
              <c:f>'First 4 measurements'!$AL$53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216135768525917"/>
                  <c:y val="-4.023937234048477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measurements'!$AJ$54:$AJ$58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measurements'!$AL$54:$AL$58</c:f>
              <c:numCache>
                <c:formatCode>General</c:formatCode>
                <c:ptCount val="5"/>
                <c:pt idx="0">
                  <c:v>12777</c:v>
                </c:pt>
                <c:pt idx="1">
                  <c:v>1178.5</c:v>
                </c:pt>
                <c:pt idx="2">
                  <c:v>964</c:v>
                </c:pt>
                <c:pt idx="3">
                  <c:v>380</c:v>
                </c:pt>
                <c:pt idx="4">
                  <c:v>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4A1-4FF3-A9CB-0E2421CE2F68}"/>
            </c:ext>
          </c:extLst>
        </c:ser>
        <c:ser>
          <c:idx val="3"/>
          <c:order val="3"/>
          <c:tx>
            <c:strRef>
              <c:f>'First 4 measurements'!$AM$53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091714402408668"/>
                  <c:y val="-2.94982805801047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measurements'!$AJ$54:$AJ$58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measurements'!$AM$54:$AM$58</c:f>
              <c:numCache>
                <c:formatCode>General</c:formatCode>
                <c:ptCount val="5"/>
                <c:pt idx="0">
                  <c:v>17569</c:v>
                </c:pt>
                <c:pt idx="1">
                  <c:v>1911</c:v>
                </c:pt>
                <c:pt idx="2">
                  <c:v>1115</c:v>
                </c:pt>
                <c:pt idx="3">
                  <c:v>655.5</c:v>
                </c:pt>
                <c:pt idx="4">
                  <c:v>826.5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4A1-4FF3-A9CB-0E2421CE2F68}"/>
            </c:ext>
          </c:extLst>
        </c:ser>
        <c:ser>
          <c:idx val="4"/>
          <c:order val="4"/>
          <c:tx>
            <c:strRef>
              <c:f>'First 4 measurements'!$AL$60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4 measurements'!$AJ$61:$AJ$65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measurements'!$AL$61:$AL$65</c:f>
              <c:numCache>
                <c:formatCode>General</c:formatCode>
                <c:ptCount val="5"/>
                <c:pt idx="0">
                  <c:v>-151.5</c:v>
                </c:pt>
                <c:pt idx="1">
                  <c:v>-91.5</c:v>
                </c:pt>
                <c:pt idx="2">
                  <c:v>56</c:v>
                </c:pt>
                <c:pt idx="3">
                  <c:v>322</c:v>
                </c:pt>
                <c:pt idx="4">
                  <c:v>-185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4A1-4FF3-A9CB-0E2421CE2F68}"/>
            </c:ext>
          </c:extLst>
        </c:ser>
        <c:ser>
          <c:idx val="5"/>
          <c:order val="5"/>
          <c:tx>
            <c:strRef>
              <c:f>'First 4 measurements'!$AM$60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'First 4 measurements'!$AJ$61:$AJ$65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measurements'!$AM$61:$AM$65</c:f>
              <c:numCache>
                <c:formatCode>General</c:formatCode>
                <c:ptCount val="5"/>
                <c:pt idx="0">
                  <c:v>34.5</c:v>
                </c:pt>
                <c:pt idx="1">
                  <c:v>153.5</c:v>
                </c:pt>
                <c:pt idx="2">
                  <c:v>302.5</c:v>
                </c:pt>
                <c:pt idx="3">
                  <c:v>298.5</c:v>
                </c:pt>
                <c:pt idx="4">
                  <c:v>56.5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4A1-4FF3-A9CB-0E2421CE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arietans top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'including last measurement'!$AB$46</c:f>
              <c:strCache>
                <c:ptCount val="1"/>
                <c:pt idx="0">
                  <c:v>1280000 ng/mL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>
                <a:solidFill>
                  <a:srgbClr val="0070C0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4.0491819873696667E-3"/>
                  <c:y val="-2.290083907982860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measurement'!$AB$47:$AB$51</c:f>
              <c:numCache>
                <c:formatCode>General</c:formatCode>
                <c:ptCount val="5"/>
                <c:pt idx="0">
                  <c:v>2910.5</c:v>
                </c:pt>
                <c:pt idx="1">
                  <c:v>7312.5</c:v>
                </c:pt>
                <c:pt idx="2">
                  <c:v>32501</c:v>
                </c:pt>
                <c:pt idx="3">
                  <c:v>76736</c:v>
                </c:pt>
                <c:pt idx="4">
                  <c:v>393675.5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0B-4F98-A275-C9E8C5186452}"/>
            </c:ext>
          </c:extLst>
        </c:ser>
        <c:ser>
          <c:idx val="1"/>
          <c:order val="1"/>
          <c:tx>
            <c:strRef>
              <c:f>'including last measurement'!$AC$46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8554226964066475"/>
                  <c:y val="-7.433251793030518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measurement'!$AC$47:$AC$51</c:f>
              <c:numCache>
                <c:formatCode>General</c:formatCode>
                <c:ptCount val="5"/>
                <c:pt idx="0">
                  <c:v>275</c:v>
                </c:pt>
                <c:pt idx="1">
                  <c:v>1008</c:v>
                </c:pt>
                <c:pt idx="2">
                  <c:v>4527</c:v>
                </c:pt>
                <c:pt idx="3">
                  <c:v>12672.5</c:v>
                </c:pt>
                <c:pt idx="4">
                  <c:v>94036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0B-4F98-A275-C9E8C5186452}"/>
            </c:ext>
          </c:extLst>
        </c:ser>
        <c:ser>
          <c:idx val="2"/>
          <c:order val="2"/>
          <c:tx>
            <c:strRef>
              <c:f>'including last measurement'!$AD$46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'including last measurement'!$Z$47:$Z$51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measurement'!$AD$47:$AD$51</c:f>
              <c:numCache>
                <c:formatCode>General</c:formatCode>
                <c:ptCount val="5"/>
                <c:pt idx="0">
                  <c:v>-278</c:v>
                </c:pt>
                <c:pt idx="1">
                  <c:v>-375</c:v>
                </c:pt>
                <c:pt idx="2">
                  <c:v>532</c:v>
                </c:pt>
                <c:pt idx="3">
                  <c:v>1281.5</c:v>
                </c:pt>
                <c:pt idx="4">
                  <c:v>10638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0B-4F98-A275-C9E8C5186452}"/>
            </c:ext>
          </c:extLst>
        </c:ser>
        <c:ser>
          <c:idx val="3"/>
          <c:order val="3"/>
          <c:tx>
            <c:strRef>
              <c:f>'including last measurement'!$AE$46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'including last measurement'!$Z$47:$Z$51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measurement'!$AE$47:$AE$51</c:f>
              <c:numCache>
                <c:formatCode>General</c:formatCode>
                <c:ptCount val="5"/>
                <c:pt idx="0">
                  <c:v>-545</c:v>
                </c:pt>
                <c:pt idx="1">
                  <c:v>-463.5</c:v>
                </c:pt>
                <c:pt idx="2">
                  <c:v>194.5</c:v>
                </c:pt>
                <c:pt idx="3">
                  <c:v>274</c:v>
                </c:pt>
                <c:pt idx="4">
                  <c:v>1939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0B-4F98-A275-C9E8C5186452}"/>
            </c:ext>
          </c:extLst>
        </c:ser>
        <c:ser>
          <c:idx val="4"/>
          <c:order val="4"/>
          <c:tx>
            <c:strRef>
              <c:f>'including last measurement'!$AF$46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measurement'!$Z$47:$Z$51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measurement'!$AF$47:$AF$51</c:f>
              <c:numCache>
                <c:formatCode>General</c:formatCode>
                <c:ptCount val="5"/>
                <c:pt idx="0">
                  <c:v>-129.5</c:v>
                </c:pt>
                <c:pt idx="1">
                  <c:v>-90.5</c:v>
                </c:pt>
                <c:pt idx="2">
                  <c:v>483</c:v>
                </c:pt>
                <c:pt idx="3">
                  <c:v>387.5</c:v>
                </c:pt>
                <c:pt idx="4">
                  <c:v>554.5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0B-4F98-A275-C9E8C5186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055631885716838"/>
          <c:y val="0.16910624546332828"/>
          <c:w val="0.17137170119698258"/>
          <c:h val="0.3924408703671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'First 4 measurements'!$AL$75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839067206256934"/>
                  <c:y val="0.10567135017623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measurements'!$AJ$76:$AJ$80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measurements'!$AL$76:$AL$80</c:f>
              <c:numCache>
                <c:formatCode>General</c:formatCode>
                <c:ptCount val="5"/>
                <c:pt idx="0">
                  <c:v>25658</c:v>
                </c:pt>
                <c:pt idx="1">
                  <c:v>3184</c:v>
                </c:pt>
                <c:pt idx="2">
                  <c:v>138.5</c:v>
                </c:pt>
                <c:pt idx="3">
                  <c:v>-198.5</c:v>
                </c:pt>
                <c:pt idx="4">
                  <c:v>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8A-422B-913D-06D9AAC92A6E}"/>
            </c:ext>
          </c:extLst>
        </c:ser>
        <c:ser>
          <c:idx val="1"/>
          <c:order val="1"/>
          <c:tx>
            <c:strRef>
              <c:f>'First 4 measurements'!$AM$75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714645840139698"/>
                  <c:y val="5.41555841588634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measurements'!$AJ$76:$AJ$80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measurements'!$AM$76:$AM$80</c:f>
              <c:numCache>
                <c:formatCode>General</c:formatCode>
                <c:ptCount val="5"/>
                <c:pt idx="0">
                  <c:v>32501</c:v>
                </c:pt>
                <c:pt idx="1">
                  <c:v>4527</c:v>
                </c:pt>
                <c:pt idx="2">
                  <c:v>532</c:v>
                </c:pt>
                <c:pt idx="3">
                  <c:v>194.5</c:v>
                </c:pt>
                <c:pt idx="4">
                  <c:v>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8A-422B-913D-06D9AAC92A6E}"/>
            </c:ext>
          </c:extLst>
        </c:ser>
        <c:ser>
          <c:idx val="2"/>
          <c:order val="2"/>
          <c:tx>
            <c:strRef>
              <c:f>'First 4 measurements'!$AL$82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091714402408668"/>
                  <c:y val="-3.955795986414993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measurements'!$AJ$83:$AJ$87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measurements'!$AL$83:$AL$87</c:f>
              <c:numCache>
                <c:formatCode>General</c:formatCode>
                <c:ptCount val="5"/>
                <c:pt idx="0">
                  <c:v>40655</c:v>
                </c:pt>
                <c:pt idx="1">
                  <c:v>4738</c:v>
                </c:pt>
                <c:pt idx="2">
                  <c:v>1416</c:v>
                </c:pt>
                <c:pt idx="3">
                  <c:v>432</c:v>
                </c:pt>
                <c:pt idx="4">
                  <c:v>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88A-422B-913D-06D9AAC92A6E}"/>
            </c:ext>
          </c:extLst>
        </c:ser>
        <c:ser>
          <c:idx val="3"/>
          <c:order val="3"/>
          <c:tx>
            <c:strRef>
              <c:f>'First 4 measurements'!$AM$82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599816293485778"/>
                  <c:y val="-2.94982805801047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measurements'!$AJ$83:$AJ$87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measurements'!$AM$83:$AM$87</c:f>
              <c:numCache>
                <c:formatCode>General</c:formatCode>
                <c:ptCount val="5"/>
                <c:pt idx="0">
                  <c:v>55110.5</c:v>
                </c:pt>
                <c:pt idx="1">
                  <c:v>6901</c:v>
                </c:pt>
                <c:pt idx="2">
                  <c:v>1728.5</c:v>
                </c:pt>
                <c:pt idx="3">
                  <c:v>691.5</c:v>
                </c:pt>
                <c:pt idx="4">
                  <c:v>701.5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88A-422B-913D-06D9AAC92A6E}"/>
            </c:ext>
          </c:extLst>
        </c:ser>
        <c:ser>
          <c:idx val="4"/>
          <c:order val="4"/>
          <c:tx>
            <c:strRef>
              <c:f>'First 4 measurements'!$AL$89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4 measurements'!$AJ$90:$AJ$94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measurements'!$AL$90:$AL$94</c:f>
              <c:numCache>
                <c:formatCode>General</c:formatCode>
                <c:ptCount val="5"/>
                <c:pt idx="0">
                  <c:v>-150</c:v>
                </c:pt>
                <c:pt idx="1">
                  <c:v>-175</c:v>
                </c:pt>
                <c:pt idx="2">
                  <c:v>-84.5</c:v>
                </c:pt>
                <c:pt idx="3">
                  <c:v>103.5</c:v>
                </c:pt>
                <c:pt idx="4">
                  <c:v>-340.5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88A-422B-913D-06D9AAC92A6E}"/>
            </c:ext>
          </c:extLst>
        </c:ser>
        <c:ser>
          <c:idx val="5"/>
          <c:order val="5"/>
          <c:tx>
            <c:strRef>
              <c:f>'First 4 measurements'!$AM$89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'First 4 measurements'!$AJ$90:$AJ$94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measurements'!$AM$90:$AM$94</c:f>
              <c:numCache>
                <c:formatCode>General</c:formatCode>
                <c:ptCount val="5"/>
                <c:pt idx="0">
                  <c:v>-759.5</c:v>
                </c:pt>
                <c:pt idx="1">
                  <c:v>-667</c:v>
                </c:pt>
                <c:pt idx="2">
                  <c:v>-529.5</c:v>
                </c:pt>
                <c:pt idx="3">
                  <c:v>-497.5</c:v>
                </c:pt>
                <c:pt idx="4">
                  <c:v>-687.5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88A-422B-913D-06D9AAC92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155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'First 4 measurements'!$AL$104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951883735418328"/>
                  <c:y val="7.40914855217866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measurements'!$AJ$105:$AJ$109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measurements'!$AL$105:$AL$109</c:f>
              <c:numCache>
                <c:formatCode>General</c:formatCode>
                <c:ptCount val="5"/>
                <c:pt idx="0">
                  <c:v>59522</c:v>
                </c:pt>
                <c:pt idx="1">
                  <c:v>9485.5</c:v>
                </c:pt>
                <c:pt idx="2">
                  <c:v>718.5</c:v>
                </c:pt>
                <c:pt idx="3">
                  <c:v>-40.5</c:v>
                </c:pt>
                <c:pt idx="4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1B-4B5A-9945-74E38A7A5C8B}"/>
            </c:ext>
          </c:extLst>
        </c:ser>
        <c:ser>
          <c:idx val="1"/>
          <c:order val="1"/>
          <c:tx>
            <c:strRef>
              <c:f>'First 4 measurements'!$AM$104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292202086933627"/>
                  <c:y val="2.83634667252856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measurements'!$AJ$105:$AJ$109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'First 4 measurements'!$AM$105:$AM$109</c:f>
              <c:numCache>
                <c:formatCode>General</c:formatCode>
                <c:ptCount val="5"/>
                <c:pt idx="0">
                  <c:v>76736</c:v>
                </c:pt>
                <c:pt idx="1">
                  <c:v>12672.5</c:v>
                </c:pt>
                <c:pt idx="2">
                  <c:v>1281.5</c:v>
                </c:pt>
                <c:pt idx="3">
                  <c:v>274</c:v>
                </c:pt>
                <c:pt idx="4">
                  <c:v>387.5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1B-4B5A-9945-74E38A7A5C8B}"/>
            </c:ext>
          </c:extLst>
        </c:ser>
        <c:ser>
          <c:idx val="2"/>
          <c:order val="2"/>
          <c:tx>
            <c:strRef>
              <c:f>'First 4 measurements'!$AL$111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550710772796093"/>
                  <c:y val="-4.50128632985015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measurements'!$AJ$112:$AJ$116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measurements'!$AL$112:$AL$116</c:f>
              <c:numCache>
                <c:formatCode>General</c:formatCode>
                <c:ptCount val="5"/>
                <c:pt idx="0">
                  <c:v>86579</c:v>
                </c:pt>
                <c:pt idx="1">
                  <c:v>11273.5</c:v>
                </c:pt>
                <c:pt idx="2">
                  <c:v>2120</c:v>
                </c:pt>
                <c:pt idx="3">
                  <c:v>484.5</c:v>
                </c:pt>
                <c:pt idx="4">
                  <c:v>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1B-4B5A-9945-74E38A7A5C8B}"/>
            </c:ext>
          </c:extLst>
        </c:ser>
        <c:ser>
          <c:idx val="3"/>
          <c:order val="3"/>
          <c:tx>
            <c:strRef>
              <c:f>'First 4 measurements'!$AM$111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72440046961365"/>
                  <c:y val="-3.72873493480553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'First 4 measurements'!$AJ$112:$AJ$116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'First 4 measurements'!$AM$112:$AM$116</c:f>
              <c:numCache>
                <c:formatCode>General</c:formatCode>
                <c:ptCount val="5"/>
                <c:pt idx="0">
                  <c:v>117491.5</c:v>
                </c:pt>
                <c:pt idx="1">
                  <c:v>15207.5</c:v>
                </c:pt>
                <c:pt idx="2">
                  <c:v>2668.5</c:v>
                </c:pt>
                <c:pt idx="3">
                  <c:v>793.5</c:v>
                </c:pt>
                <c:pt idx="4">
                  <c:v>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1B-4B5A-9945-74E38A7A5C8B}"/>
            </c:ext>
          </c:extLst>
        </c:ser>
        <c:ser>
          <c:idx val="4"/>
          <c:order val="4"/>
          <c:tx>
            <c:strRef>
              <c:f>'First 4 measurements'!$AL$118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4 measurements'!$AJ$119:$AJ$123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measurements'!$AL$119:$AL$123</c:f>
              <c:numCache>
                <c:formatCode>General</c:formatCode>
                <c:ptCount val="5"/>
                <c:pt idx="0">
                  <c:v>-57.5</c:v>
                </c:pt>
                <c:pt idx="1">
                  <c:v>26.5</c:v>
                </c:pt>
                <c:pt idx="2">
                  <c:v>77.5</c:v>
                </c:pt>
                <c:pt idx="3">
                  <c:v>229.5</c:v>
                </c:pt>
                <c:pt idx="4">
                  <c:v>-225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1B-4B5A-9945-74E38A7A5C8B}"/>
            </c:ext>
          </c:extLst>
        </c:ser>
        <c:ser>
          <c:idx val="5"/>
          <c:order val="5"/>
          <c:tx>
            <c:strRef>
              <c:f>'First 4 measurements'!$AM$118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'First 4 measurements'!$AJ$119:$AJ$123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'First 4 measurements'!$AM$119:$AM$123</c:f>
              <c:numCache>
                <c:formatCode>General</c:formatCode>
                <c:ptCount val="5"/>
                <c:pt idx="0">
                  <c:v>256</c:v>
                </c:pt>
                <c:pt idx="1">
                  <c:v>302</c:v>
                </c:pt>
                <c:pt idx="2">
                  <c:v>306</c:v>
                </c:pt>
                <c:pt idx="3">
                  <c:v>424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1B-4B5A-9945-74E38A7A5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gabonica bottom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'including last measurement'!$AB$75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8.183978338153217E-4"/>
                  <c:y val="-1.931388719913499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measurement'!$AB$76:$AB$80</c:f>
              <c:numCache>
                <c:formatCode>General</c:formatCode>
                <c:ptCount val="5"/>
                <c:pt idx="0">
                  <c:v>6185</c:v>
                </c:pt>
                <c:pt idx="1">
                  <c:v>12777</c:v>
                </c:pt>
                <c:pt idx="2">
                  <c:v>40655</c:v>
                </c:pt>
                <c:pt idx="3">
                  <c:v>86579</c:v>
                </c:pt>
                <c:pt idx="4">
                  <c:v>373567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9B-41D8-AB66-430F76924667}"/>
            </c:ext>
          </c:extLst>
        </c:ser>
        <c:ser>
          <c:idx val="1"/>
          <c:order val="1"/>
          <c:tx>
            <c:strRef>
              <c:f>'including last measurement'!$AC$75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6416265626387619"/>
                  <c:y val="-0.1028820638519693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measurement'!$AC$76:$AC$80</c:f>
              <c:numCache>
                <c:formatCode>General</c:formatCode>
                <c:ptCount val="5"/>
                <c:pt idx="0">
                  <c:v>660.5</c:v>
                </c:pt>
                <c:pt idx="1">
                  <c:v>1178.5</c:v>
                </c:pt>
                <c:pt idx="2">
                  <c:v>4738</c:v>
                </c:pt>
                <c:pt idx="3">
                  <c:v>11273.5</c:v>
                </c:pt>
                <c:pt idx="4">
                  <c:v>84479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9B-41D8-AB66-430F76924667}"/>
            </c:ext>
          </c:extLst>
        </c:ser>
        <c:ser>
          <c:idx val="2"/>
          <c:order val="2"/>
          <c:tx>
            <c:strRef>
              <c:f>'including last measurement'!$AD$75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measurement'!$AD$76:$AD$80</c:f>
              <c:numCache>
                <c:formatCode>General</c:formatCode>
                <c:ptCount val="5"/>
                <c:pt idx="0">
                  <c:v>1061.5</c:v>
                </c:pt>
                <c:pt idx="1">
                  <c:v>964</c:v>
                </c:pt>
                <c:pt idx="2">
                  <c:v>1416</c:v>
                </c:pt>
                <c:pt idx="3">
                  <c:v>2120</c:v>
                </c:pt>
                <c:pt idx="4">
                  <c:v>11737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9B-41D8-AB66-430F76924667}"/>
            </c:ext>
          </c:extLst>
        </c:ser>
        <c:ser>
          <c:idx val="3"/>
          <c:order val="3"/>
          <c:tx>
            <c:strRef>
              <c:f>'including last measurement'!$AE$75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measurement'!$AE$76:$AE$80</c:f>
              <c:numCache>
                <c:formatCode>General</c:formatCode>
                <c:ptCount val="5"/>
                <c:pt idx="0">
                  <c:v>499.5</c:v>
                </c:pt>
                <c:pt idx="1">
                  <c:v>380</c:v>
                </c:pt>
                <c:pt idx="2">
                  <c:v>432</c:v>
                </c:pt>
                <c:pt idx="3">
                  <c:v>484.5</c:v>
                </c:pt>
                <c:pt idx="4">
                  <c:v>1951.5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9B-41D8-AB66-430F76924667}"/>
            </c:ext>
          </c:extLst>
        </c:ser>
        <c:ser>
          <c:idx val="4"/>
          <c:order val="4"/>
          <c:tx>
            <c:strRef>
              <c:f>'including last measurement'!$AF$75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measurement'!$Z$76:$Z$80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measurement'!$AF$76:$AF$80</c:f>
              <c:numCache>
                <c:formatCode>General</c:formatCode>
                <c:ptCount val="5"/>
                <c:pt idx="0">
                  <c:v>837.5</c:v>
                </c:pt>
                <c:pt idx="1">
                  <c:v>608</c:v>
                </c:pt>
                <c:pt idx="2">
                  <c:v>646</c:v>
                </c:pt>
                <c:pt idx="3">
                  <c:v>591.5</c:v>
                </c:pt>
                <c:pt idx="4">
                  <c:v>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9B-41D8-AB66-430F76924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124960857632288"/>
          <c:y val="0.17142594738180689"/>
          <c:w val="0.17201729269675325"/>
          <c:h val="0.39663715123935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gabonica top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'including last measurement'!$AB$104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9.5354156956231392E-3"/>
                  <c:y val="-1.663017943647673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measurement'!$AB$105:$AB$109</c:f>
              <c:numCache>
                <c:formatCode>General</c:formatCode>
                <c:ptCount val="5"/>
                <c:pt idx="0">
                  <c:v>7948</c:v>
                </c:pt>
                <c:pt idx="1">
                  <c:v>17569</c:v>
                </c:pt>
                <c:pt idx="2">
                  <c:v>55110.5</c:v>
                </c:pt>
                <c:pt idx="3">
                  <c:v>117491.5</c:v>
                </c:pt>
                <c:pt idx="4">
                  <c:v>502956.5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D1-4F1D-9950-3E43713BF627}"/>
            </c:ext>
          </c:extLst>
        </c:ser>
        <c:ser>
          <c:idx val="1"/>
          <c:order val="1"/>
          <c:tx>
            <c:strRef>
              <c:f>'including last measurement'!$AC$104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7122626065088747"/>
                  <c:y val="-7.740672520234291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measurement'!$AC$105:$AC$109</c:f>
              <c:numCache>
                <c:formatCode>General</c:formatCode>
                <c:ptCount val="5"/>
                <c:pt idx="0">
                  <c:v>997.5</c:v>
                </c:pt>
                <c:pt idx="1">
                  <c:v>1911</c:v>
                </c:pt>
                <c:pt idx="2">
                  <c:v>6901</c:v>
                </c:pt>
                <c:pt idx="3">
                  <c:v>15207.5</c:v>
                </c:pt>
                <c:pt idx="4">
                  <c:v>111699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D1-4F1D-9950-3E43713BF627}"/>
            </c:ext>
          </c:extLst>
        </c:ser>
        <c:ser>
          <c:idx val="2"/>
          <c:order val="2"/>
          <c:tx>
            <c:strRef>
              <c:f>'including last measurement'!$AD$104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measurement'!$AD$105:$AD$109</c:f>
              <c:numCache>
                <c:formatCode>General</c:formatCode>
                <c:ptCount val="5"/>
                <c:pt idx="0">
                  <c:v>1139.5</c:v>
                </c:pt>
                <c:pt idx="1">
                  <c:v>1115</c:v>
                </c:pt>
                <c:pt idx="2">
                  <c:v>1728.5</c:v>
                </c:pt>
                <c:pt idx="3">
                  <c:v>2668.5</c:v>
                </c:pt>
                <c:pt idx="4">
                  <c:v>15565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D1-4F1D-9950-3E43713BF627}"/>
            </c:ext>
          </c:extLst>
        </c:ser>
        <c:ser>
          <c:idx val="3"/>
          <c:order val="3"/>
          <c:tx>
            <c:strRef>
              <c:f>'including last measurement'!$AE$104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measurement'!$AE$105:$AE$109</c:f>
              <c:numCache>
                <c:formatCode>General</c:formatCode>
                <c:ptCount val="5"/>
                <c:pt idx="0">
                  <c:v>679</c:v>
                </c:pt>
                <c:pt idx="1">
                  <c:v>655.5</c:v>
                </c:pt>
                <c:pt idx="2">
                  <c:v>691.5</c:v>
                </c:pt>
                <c:pt idx="3">
                  <c:v>793.5</c:v>
                </c:pt>
                <c:pt idx="4">
                  <c:v>2695.5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D1-4F1D-9950-3E43713BF627}"/>
            </c:ext>
          </c:extLst>
        </c:ser>
        <c:ser>
          <c:idx val="4"/>
          <c:order val="4"/>
          <c:tx>
            <c:strRef>
              <c:f>'including last measurement'!$AF$104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measurement'!$Z$105:$Z$109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measurement'!$AF$105:$AF$109</c:f>
              <c:numCache>
                <c:formatCode>General</c:formatCode>
                <c:ptCount val="5"/>
                <c:pt idx="0">
                  <c:v>940</c:v>
                </c:pt>
                <c:pt idx="1">
                  <c:v>826.5</c:v>
                </c:pt>
                <c:pt idx="2">
                  <c:v>701.5</c:v>
                </c:pt>
                <c:pt idx="3">
                  <c:v>896</c:v>
                </c:pt>
                <c:pt idx="4">
                  <c:v>1058.5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D1-4F1D-9950-3E43713B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523498218147671"/>
          <c:y val="0.16876997648556635"/>
          <c:w val="0.17201726089192124"/>
          <c:h val="0.39663744486674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Naja</a:t>
            </a:r>
            <a:r>
              <a:rPr lang="en-US" baseline="0"/>
              <a:t> nigricollis bottom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84142632064702"/>
          <c:y val="0.16969281919061394"/>
          <c:w val="0.59512333133469852"/>
          <c:h val="0.71041483765193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'including last measurement'!$AB$133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2.4693521049257261E-2"/>
                  <c:y val="-5.453054678248915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measurement'!$AB$134:$AB$138</c:f>
              <c:numCache>
                <c:formatCode>General</c:formatCode>
                <c:ptCount val="5"/>
                <c:pt idx="0">
                  <c:v>22</c:v>
                </c:pt>
                <c:pt idx="1">
                  <c:v>-151.5</c:v>
                </c:pt>
                <c:pt idx="2">
                  <c:v>-150</c:v>
                </c:pt>
                <c:pt idx="3">
                  <c:v>-57.5</c:v>
                </c:pt>
                <c:pt idx="4">
                  <c:v>1948.5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0-48F6-B81C-3EBC988A9367}"/>
            </c:ext>
          </c:extLst>
        </c:ser>
        <c:ser>
          <c:idx val="1"/>
          <c:order val="1"/>
          <c:tx>
            <c:strRef>
              <c:f>'including last measurement'!$AC$133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21957245532828965"/>
                  <c:y val="-3.277510332844955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measurement'!$AC$134:$AC$138</c:f>
              <c:numCache>
                <c:formatCode>General</c:formatCode>
                <c:ptCount val="5"/>
                <c:pt idx="0">
                  <c:v>-1</c:v>
                </c:pt>
                <c:pt idx="1">
                  <c:v>-91.5</c:v>
                </c:pt>
                <c:pt idx="2">
                  <c:v>-175</c:v>
                </c:pt>
                <c:pt idx="3">
                  <c:v>26.5</c:v>
                </c:pt>
                <c:pt idx="4">
                  <c:v>1061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90-48F6-B81C-3EBC988A9367}"/>
            </c:ext>
          </c:extLst>
        </c:ser>
        <c:ser>
          <c:idx val="2"/>
          <c:order val="2"/>
          <c:tx>
            <c:strRef>
              <c:f>'including last measurement'!$AD$133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measurement'!$AD$134:$AD$138</c:f>
              <c:numCache>
                <c:formatCode>General</c:formatCode>
                <c:ptCount val="5"/>
                <c:pt idx="0">
                  <c:v>132</c:v>
                </c:pt>
                <c:pt idx="1">
                  <c:v>56</c:v>
                </c:pt>
                <c:pt idx="2">
                  <c:v>-84.5</c:v>
                </c:pt>
                <c:pt idx="3">
                  <c:v>77.5</c:v>
                </c:pt>
                <c:pt idx="4">
                  <c:v>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90-48F6-B81C-3EBC988A9367}"/>
            </c:ext>
          </c:extLst>
        </c:ser>
        <c:ser>
          <c:idx val="3"/>
          <c:order val="3"/>
          <c:tx>
            <c:strRef>
              <c:f>'including last measurement'!$AE$133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measurement'!$AE$134:$AE$138</c:f>
              <c:numCache>
                <c:formatCode>General</c:formatCode>
                <c:ptCount val="5"/>
                <c:pt idx="0">
                  <c:v>297.5</c:v>
                </c:pt>
                <c:pt idx="1">
                  <c:v>322</c:v>
                </c:pt>
                <c:pt idx="2">
                  <c:v>103.5</c:v>
                </c:pt>
                <c:pt idx="3">
                  <c:v>229.5</c:v>
                </c:pt>
                <c:pt idx="4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90-48F6-B81C-3EBC988A9367}"/>
            </c:ext>
          </c:extLst>
        </c:ser>
        <c:ser>
          <c:idx val="4"/>
          <c:order val="4"/>
          <c:tx>
            <c:strRef>
              <c:f>'including last measurement'!$AF$133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measurement'!$Z$134:$Z$138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measurement'!$AF$134:$AF$138</c:f>
              <c:numCache>
                <c:formatCode>General</c:formatCode>
                <c:ptCount val="5"/>
                <c:pt idx="0">
                  <c:v>-119</c:v>
                </c:pt>
                <c:pt idx="1">
                  <c:v>-185</c:v>
                </c:pt>
                <c:pt idx="2">
                  <c:v>-340.5</c:v>
                </c:pt>
                <c:pt idx="3">
                  <c:v>-225</c:v>
                </c:pt>
                <c:pt idx="4">
                  <c:v>-188.5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90-48F6-B81C-3EBC988A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931902548203624"/>
          <c:y val="0.13216855191027491"/>
          <c:w val="0.20498168041794085"/>
          <c:h val="0.54304274319606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Bitis arietans top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'including last measurement'!$AB$162</c:f>
              <c:strCache>
                <c:ptCount val="1"/>
                <c:pt idx="0">
                  <c:v>1280000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7.4433383354821437E-3"/>
                  <c:y val="-1.871241926367246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measurement'!$AB$163:$AB$167</c:f>
              <c:numCache>
                <c:formatCode>General</c:formatCode>
                <c:ptCount val="5"/>
                <c:pt idx="0">
                  <c:v>89</c:v>
                </c:pt>
                <c:pt idx="1">
                  <c:v>34.5</c:v>
                </c:pt>
                <c:pt idx="2">
                  <c:v>-759.5</c:v>
                </c:pt>
                <c:pt idx="3">
                  <c:v>256</c:v>
                </c:pt>
                <c:pt idx="4">
                  <c:v>3051.5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51-4E9E-9871-04808B55D745}"/>
            </c:ext>
          </c:extLst>
        </c:ser>
        <c:ser>
          <c:idx val="1"/>
          <c:order val="1"/>
          <c:tx>
            <c:strRef>
              <c:f>'including last measurement'!$AC$162</c:f>
              <c:strCache>
                <c:ptCount val="1"/>
                <c:pt idx="0">
                  <c:v>128000 ng/mL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20758491138335555"/>
                  <c:y val="-5.568694640970338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'including last measurement'!$Z$163:$Z$167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measurement'!$AC$163:$AC$167</c:f>
              <c:numCache>
                <c:formatCode>General</c:formatCode>
                <c:ptCount val="5"/>
                <c:pt idx="0">
                  <c:v>37.5</c:v>
                </c:pt>
                <c:pt idx="1">
                  <c:v>153.5</c:v>
                </c:pt>
                <c:pt idx="2">
                  <c:v>-667</c:v>
                </c:pt>
                <c:pt idx="3">
                  <c:v>302</c:v>
                </c:pt>
                <c:pt idx="4">
                  <c:v>1801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51-4E9E-9871-04808B55D745}"/>
            </c:ext>
          </c:extLst>
        </c:ser>
        <c:ser>
          <c:idx val="2"/>
          <c:order val="2"/>
          <c:tx>
            <c:strRef>
              <c:f>'including last measurement'!$AD$162</c:f>
              <c:strCache>
                <c:ptCount val="1"/>
                <c:pt idx="0">
                  <c:v>12800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measurement'!$AD$163:$AD$167</c:f>
              <c:numCache>
                <c:formatCode>General</c:formatCode>
                <c:ptCount val="5"/>
                <c:pt idx="0">
                  <c:v>276.5</c:v>
                </c:pt>
                <c:pt idx="1">
                  <c:v>302.5</c:v>
                </c:pt>
                <c:pt idx="2">
                  <c:v>-529.5</c:v>
                </c:pt>
                <c:pt idx="3">
                  <c:v>306</c:v>
                </c:pt>
                <c:pt idx="4">
                  <c:v>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51-4E9E-9871-04808B55D745}"/>
            </c:ext>
          </c:extLst>
        </c:ser>
        <c:ser>
          <c:idx val="3"/>
          <c:order val="3"/>
          <c:tx>
            <c:strRef>
              <c:f>'including last measurement'!$AE$162</c:f>
              <c:strCache>
                <c:ptCount val="1"/>
                <c:pt idx="0">
                  <c:v>1280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measurement'!$AE$163:$AE$167</c:f>
              <c:numCache>
                <c:formatCode>General</c:formatCode>
                <c:ptCount val="5"/>
                <c:pt idx="0">
                  <c:v>353</c:v>
                </c:pt>
                <c:pt idx="1">
                  <c:v>298.5</c:v>
                </c:pt>
                <c:pt idx="2">
                  <c:v>-497.5</c:v>
                </c:pt>
                <c:pt idx="3">
                  <c:v>424</c:v>
                </c:pt>
                <c:pt idx="4">
                  <c:v>937.5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51-4E9E-9871-04808B55D745}"/>
            </c:ext>
          </c:extLst>
        </c:ser>
        <c:ser>
          <c:idx val="4"/>
          <c:order val="4"/>
          <c:tx>
            <c:strRef>
              <c:f>'including last measurement'!$AF$162</c:f>
              <c:strCache>
                <c:ptCount val="1"/>
                <c:pt idx="0">
                  <c:v>128 ng/mL</c:v>
                </c:pt>
              </c:strCache>
            </c:strRef>
          </c:tx>
          <c:spPr>
            <a:ln w="19050">
              <a:noFill/>
            </a:ln>
          </c:spPr>
          <c:xVal>
            <c:numRef>
              <c:f>'including last measurement'!$Z$163:$Z$167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155</c:v>
                </c:pt>
                <c:pt idx="4">
                  <c:v>1260</c:v>
                </c:pt>
              </c:numCache>
            </c:numRef>
          </c:xVal>
          <c:yVal>
            <c:numRef>
              <c:f>'including last measurement'!$AF$163:$AF$167</c:f>
              <c:numCache>
                <c:formatCode>General</c:formatCode>
                <c:ptCount val="5"/>
                <c:pt idx="0">
                  <c:v>59.5</c:v>
                </c:pt>
                <c:pt idx="1">
                  <c:v>56.5</c:v>
                </c:pt>
                <c:pt idx="2">
                  <c:v>-687.5</c:v>
                </c:pt>
                <c:pt idx="3">
                  <c:v>60</c:v>
                </c:pt>
                <c:pt idx="4">
                  <c:v>451.5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51-4E9E-9871-04808B55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0904"/>
        <c:axId val="211483528"/>
      </c:scatterChart>
      <c:valAx>
        <c:axId val="21148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3528"/>
        <c:crosses val="autoZero"/>
        <c:crossBetween val="midCat"/>
      </c:valAx>
      <c:valAx>
        <c:axId val="2114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Fluorescens</a:t>
                </a:r>
                <a:r>
                  <a:rPr lang="en-US" baseline="0"/>
                  <a:t> (a.u.)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8090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0055631885716838"/>
          <c:y val="0.15932553286740747"/>
          <c:w val="0.17201726089192124"/>
          <c:h val="0.47008617518841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'including last measurement'!$AL$17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165952672042807"/>
                  <c:y val="1.341858414936299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measurement'!$AJ$18:$AJ$22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measurement'!$AL$18:$AL$22</c:f>
              <c:numCache>
                <c:formatCode>General</c:formatCode>
                <c:ptCount val="5"/>
                <c:pt idx="0">
                  <c:v>1731.5</c:v>
                </c:pt>
                <c:pt idx="1">
                  <c:v>-217</c:v>
                </c:pt>
                <c:pt idx="2">
                  <c:v>-1117.5</c:v>
                </c:pt>
                <c:pt idx="3">
                  <c:v>-1135.5</c:v>
                </c:pt>
                <c:pt idx="4">
                  <c:v>-874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3F-48C5-9B32-048B314E6AF5}"/>
            </c:ext>
          </c:extLst>
        </c:ser>
        <c:ser>
          <c:idx val="1"/>
          <c:order val="1"/>
          <c:tx>
            <c:strRef>
              <c:f>'including last measurement'!$AM$17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674054563119921"/>
                  <c:y val="-4.313144413908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measurement'!$AJ$18:$AJ$22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measurement'!$AM$18:$AM$22</c:f>
              <c:numCache>
                <c:formatCode>General</c:formatCode>
                <c:ptCount val="5"/>
                <c:pt idx="0">
                  <c:v>2910.5</c:v>
                </c:pt>
                <c:pt idx="1">
                  <c:v>275</c:v>
                </c:pt>
                <c:pt idx="2">
                  <c:v>-278</c:v>
                </c:pt>
                <c:pt idx="3">
                  <c:v>-545</c:v>
                </c:pt>
                <c:pt idx="4">
                  <c:v>-129.5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3F-48C5-9B32-048B314E6AF5}"/>
            </c:ext>
          </c:extLst>
        </c:ser>
        <c:ser>
          <c:idx val="2"/>
          <c:order val="2"/>
          <c:tx>
            <c:strRef>
              <c:f>'including last measurement'!$AL$24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353867239024337"/>
                  <c:y val="-1.36728034193802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measurement'!$AJ$25:$AJ$29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measurement'!$AL$25:$AL$29</c:f>
              <c:numCache>
                <c:formatCode>General</c:formatCode>
                <c:ptCount val="5"/>
                <c:pt idx="0">
                  <c:v>6185</c:v>
                </c:pt>
                <c:pt idx="1">
                  <c:v>660.5</c:v>
                </c:pt>
                <c:pt idx="2">
                  <c:v>1061.5</c:v>
                </c:pt>
                <c:pt idx="3">
                  <c:v>499.5</c:v>
                </c:pt>
                <c:pt idx="4">
                  <c:v>837.5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3F-48C5-9B32-048B314E6AF5}"/>
            </c:ext>
          </c:extLst>
        </c:ser>
        <c:ser>
          <c:idx val="3"/>
          <c:order val="3"/>
          <c:tx>
            <c:strRef>
              <c:f>'including last measurement'!$AM$24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353867239024337"/>
                  <c:y val="-4.09722183546968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measurement'!$AJ$25:$AJ$29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measurement'!$AM$25:$AM$29</c:f>
              <c:numCache>
                <c:formatCode>General</c:formatCode>
                <c:ptCount val="5"/>
                <c:pt idx="0">
                  <c:v>7948</c:v>
                </c:pt>
                <c:pt idx="1">
                  <c:v>997.5</c:v>
                </c:pt>
                <c:pt idx="2">
                  <c:v>1139.5</c:v>
                </c:pt>
                <c:pt idx="3">
                  <c:v>679</c:v>
                </c:pt>
                <c:pt idx="4">
                  <c:v>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63F-48C5-9B32-048B314E6AF5}"/>
            </c:ext>
          </c:extLst>
        </c:ser>
        <c:ser>
          <c:idx val="4"/>
          <c:order val="4"/>
          <c:tx>
            <c:strRef>
              <c:f>'including last measurement'!$AL$31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measurement'!$AJ$32:$AJ$36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measurement'!$AL$32:$AL$36</c:f>
              <c:numCache>
                <c:formatCode>General</c:formatCode>
                <c:ptCount val="5"/>
                <c:pt idx="0">
                  <c:v>22</c:v>
                </c:pt>
                <c:pt idx="1">
                  <c:v>-1</c:v>
                </c:pt>
                <c:pt idx="2">
                  <c:v>132</c:v>
                </c:pt>
                <c:pt idx="3">
                  <c:v>297.5</c:v>
                </c:pt>
                <c:pt idx="4">
                  <c:v>-119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63F-48C5-9B32-048B314E6AF5}"/>
            </c:ext>
          </c:extLst>
        </c:ser>
        <c:ser>
          <c:idx val="5"/>
          <c:order val="5"/>
          <c:tx>
            <c:strRef>
              <c:f>'including last measurement'!$AM$31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'including last measurement'!$AJ$32:$AJ$36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measurement'!$AM$32:$AM$36</c:f>
              <c:numCache>
                <c:formatCode>General</c:formatCode>
                <c:ptCount val="5"/>
                <c:pt idx="0">
                  <c:v>89</c:v>
                </c:pt>
                <c:pt idx="1">
                  <c:v>37.5</c:v>
                </c:pt>
                <c:pt idx="2">
                  <c:v>276.5</c:v>
                </c:pt>
                <c:pt idx="3">
                  <c:v>353</c:v>
                </c:pt>
                <c:pt idx="4">
                  <c:v>59.5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63F-48C5-9B32-048B314E6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'including last measurement'!$AL$46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657850780965702"/>
                  <c:y val="4.95121512552240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measurement'!$AJ$47:$AJ$51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measurement'!$AL$47:$AL$51</c:f>
              <c:numCache>
                <c:formatCode>General</c:formatCode>
                <c:ptCount val="5"/>
                <c:pt idx="0">
                  <c:v>5294</c:v>
                </c:pt>
                <c:pt idx="1">
                  <c:v>49</c:v>
                </c:pt>
                <c:pt idx="2">
                  <c:v>-1014.5</c:v>
                </c:pt>
                <c:pt idx="3">
                  <c:v>-936.5</c:v>
                </c:pt>
                <c:pt idx="4">
                  <c:v>-883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02-408C-BD1F-CAFDE9B021B4}"/>
            </c:ext>
          </c:extLst>
        </c:ser>
        <c:ser>
          <c:idx val="1"/>
          <c:order val="1"/>
          <c:tx>
            <c:strRef>
              <c:f>'including last measurement'!$AM$46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11901726504266"/>
                  <c:y val="-1.58667550318871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measurement'!$AJ$47:$AJ$51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measurement'!$AM$47:$AM$51</c:f>
              <c:numCache>
                <c:formatCode>General</c:formatCode>
                <c:ptCount val="5"/>
                <c:pt idx="0">
                  <c:v>7312.5</c:v>
                </c:pt>
                <c:pt idx="1">
                  <c:v>1008</c:v>
                </c:pt>
                <c:pt idx="2">
                  <c:v>-375</c:v>
                </c:pt>
                <c:pt idx="3">
                  <c:v>-463.5</c:v>
                </c:pt>
                <c:pt idx="4">
                  <c:v>-90.5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02-408C-BD1F-CAFDE9B021B4}"/>
            </c:ext>
          </c:extLst>
        </c:ser>
        <c:ser>
          <c:idx val="2"/>
          <c:order val="2"/>
          <c:tx>
            <c:strRef>
              <c:f>'including last measurement'!$AL$53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216135768525917"/>
                  <c:y val="-4.023937234048477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measurement'!$AJ$54:$AJ$58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measurement'!$AL$54:$AL$58</c:f>
              <c:numCache>
                <c:formatCode>General</c:formatCode>
                <c:ptCount val="5"/>
                <c:pt idx="0">
                  <c:v>12777</c:v>
                </c:pt>
                <c:pt idx="1">
                  <c:v>1178.5</c:v>
                </c:pt>
                <c:pt idx="2">
                  <c:v>964</c:v>
                </c:pt>
                <c:pt idx="3">
                  <c:v>380</c:v>
                </c:pt>
                <c:pt idx="4">
                  <c:v>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02-408C-BD1F-CAFDE9B021B4}"/>
            </c:ext>
          </c:extLst>
        </c:ser>
        <c:ser>
          <c:idx val="3"/>
          <c:order val="3"/>
          <c:tx>
            <c:strRef>
              <c:f>'including last measurement'!$AM$53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091714402408668"/>
                  <c:y val="-2.94982805801047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measurement'!$AJ$54:$AJ$58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measurement'!$AM$54:$AM$58</c:f>
              <c:numCache>
                <c:formatCode>General</c:formatCode>
                <c:ptCount val="5"/>
                <c:pt idx="0">
                  <c:v>17569</c:v>
                </c:pt>
                <c:pt idx="1">
                  <c:v>1911</c:v>
                </c:pt>
                <c:pt idx="2">
                  <c:v>1115</c:v>
                </c:pt>
                <c:pt idx="3">
                  <c:v>655.5</c:v>
                </c:pt>
                <c:pt idx="4">
                  <c:v>826.5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02-408C-BD1F-CAFDE9B021B4}"/>
            </c:ext>
          </c:extLst>
        </c:ser>
        <c:ser>
          <c:idx val="4"/>
          <c:order val="4"/>
          <c:tx>
            <c:strRef>
              <c:f>'including last measurement'!$AL$60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measurement'!$AJ$61:$AJ$65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measurement'!$AL$61:$AL$65</c:f>
              <c:numCache>
                <c:formatCode>General</c:formatCode>
                <c:ptCount val="5"/>
                <c:pt idx="0">
                  <c:v>-151.5</c:v>
                </c:pt>
                <c:pt idx="1">
                  <c:v>-91.5</c:v>
                </c:pt>
                <c:pt idx="2">
                  <c:v>56</c:v>
                </c:pt>
                <c:pt idx="3">
                  <c:v>322</c:v>
                </c:pt>
                <c:pt idx="4">
                  <c:v>-185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02-408C-BD1F-CAFDE9B021B4}"/>
            </c:ext>
          </c:extLst>
        </c:ser>
        <c:ser>
          <c:idx val="5"/>
          <c:order val="5"/>
          <c:tx>
            <c:strRef>
              <c:f>'including last measurement'!$AM$60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'including last measurement'!$AJ$61:$AJ$65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measurement'!$AM$61:$AM$65</c:f>
              <c:numCache>
                <c:formatCode>General</c:formatCode>
                <c:ptCount val="5"/>
                <c:pt idx="0">
                  <c:v>34.5</c:v>
                </c:pt>
                <c:pt idx="1">
                  <c:v>153.5</c:v>
                </c:pt>
                <c:pt idx="2">
                  <c:v>302.5</c:v>
                </c:pt>
                <c:pt idx="3">
                  <c:v>298.5</c:v>
                </c:pt>
                <c:pt idx="4">
                  <c:v>56.5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02-408C-BD1F-CAFDE9B0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70 min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31199896352808"/>
          <c:y val="0.15431470052413068"/>
          <c:w val="0.56710700584913332"/>
          <c:h val="0.57751607461859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'including last measurement'!$AL$75</c:f>
              <c:strCache>
                <c:ptCount val="1"/>
                <c:pt idx="0">
                  <c:v>Bitis arietans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839067206256934"/>
                  <c:y val="0.10567135017623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measurement'!$AJ$76:$AJ$80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measurement'!$AL$76:$AL$80</c:f>
              <c:numCache>
                <c:formatCode>General</c:formatCode>
                <c:ptCount val="5"/>
                <c:pt idx="0">
                  <c:v>25658</c:v>
                </c:pt>
                <c:pt idx="1">
                  <c:v>3184</c:v>
                </c:pt>
                <c:pt idx="2">
                  <c:v>138.5</c:v>
                </c:pt>
                <c:pt idx="3">
                  <c:v>-198.5</c:v>
                </c:pt>
                <c:pt idx="4">
                  <c:v>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2E-466E-B46E-8F95408121CD}"/>
            </c:ext>
          </c:extLst>
        </c:ser>
        <c:ser>
          <c:idx val="1"/>
          <c:order val="1"/>
          <c:tx>
            <c:strRef>
              <c:f>'including last measurement'!$AM$75</c:f>
              <c:strCache>
                <c:ptCount val="1"/>
                <c:pt idx="0">
                  <c:v>Bitis arietans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714645840139698"/>
                  <c:y val="5.41555841588634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measurement'!$AJ$76:$AJ$80</c:f>
              <c:numCache>
                <c:formatCode>General</c:formatCode>
                <c:ptCount val="5"/>
                <c:pt idx="0">
                  <c:v>1280000</c:v>
                </c:pt>
                <c:pt idx="1">
                  <c:v>128000</c:v>
                </c:pt>
                <c:pt idx="2">
                  <c:v>12800</c:v>
                </c:pt>
                <c:pt idx="3">
                  <c:v>1280</c:v>
                </c:pt>
                <c:pt idx="4">
                  <c:v>128</c:v>
                </c:pt>
              </c:numCache>
            </c:numRef>
          </c:xVal>
          <c:yVal>
            <c:numRef>
              <c:f>'including last measurement'!$AM$76:$AM$80</c:f>
              <c:numCache>
                <c:formatCode>General</c:formatCode>
                <c:ptCount val="5"/>
                <c:pt idx="0">
                  <c:v>32501</c:v>
                </c:pt>
                <c:pt idx="1">
                  <c:v>4527</c:v>
                </c:pt>
                <c:pt idx="2">
                  <c:v>532</c:v>
                </c:pt>
                <c:pt idx="3">
                  <c:v>194.5</c:v>
                </c:pt>
                <c:pt idx="4">
                  <c:v>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2E-466E-B46E-8F95408121CD}"/>
            </c:ext>
          </c:extLst>
        </c:ser>
        <c:ser>
          <c:idx val="2"/>
          <c:order val="2"/>
          <c:tx>
            <c:strRef>
              <c:f>'including last measurement'!$AL$82</c:f>
              <c:strCache>
                <c:ptCount val="1"/>
                <c:pt idx="0">
                  <c:v>Bitis gabonica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091714402408668"/>
                  <c:y val="-3.955795986414993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measurement'!$AJ$83:$AJ$87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measurement'!$AL$83:$AL$87</c:f>
              <c:numCache>
                <c:formatCode>General</c:formatCode>
                <c:ptCount val="5"/>
                <c:pt idx="0">
                  <c:v>40655</c:v>
                </c:pt>
                <c:pt idx="1">
                  <c:v>4738</c:v>
                </c:pt>
                <c:pt idx="2">
                  <c:v>1416</c:v>
                </c:pt>
                <c:pt idx="3">
                  <c:v>432</c:v>
                </c:pt>
                <c:pt idx="4">
                  <c:v>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2E-466E-B46E-8F95408121CD}"/>
            </c:ext>
          </c:extLst>
        </c:ser>
        <c:ser>
          <c:idx val="3"/>
          <c:order val="3"/>
          <c:tx>
            <c:strRef>
              <c:f>'including last measurement'!$AM$82</c:f>
              <c:strCache>
                <c:ptCount val="1"/>
                <c:pt idx="0">
                  <c:v>Bitis gabonica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599816293485778"/>
                  <c:y val="-2.94982805801047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'including last measurement'!$AJ$83:$AJ$87</c:f>
              <c:numCache>
                <c:formatCode>General</c:formatCode>
                <c:ptCount val="5"/>
                <c:pt idx="0">
                  <c:v>880000</c:v>
                </c:pt>
                <c:pt idx="1">
                  <c:v>88000</c:v>
                </c:pt>
                <c:pt idx="2">
                  <c:v>8800</c:v>
                </c:pt>
                <c:pt idx="3">
                  <c:v>880</c:v>
                </c:pt>
                <c:pt idx="4">
                  <c:v>88</c:v>
                </c:pt>
              </c:numCache>
            </c:numRef>
          </c:xVal>
          <c:yVal>
            <c:numRef>
              <c:f>'including last measurement'!$AM$83:$AM$87</c:f>
              <c:numCache>
                <c:formatCode>General</c:formatCode>
                <c:ptCount val="5"/>
                <c:pt idx="0">
                  <c:v>55110.5</c:v>
                </c:pt>
                <c:pt idx="1">
                  <c:v>6901</c:v>
                </c:pt>
                <c:pt idx="2">
                  <c:v>1728.5</c:v>
                </c:pt>
                <c:pt idx="3">
                  <c:v>691.5</c:v>
                </c:pt>
                <c:pt idx="4">
                  <c:v>701.5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2E-466E-B46E-8F95408121CD}"/>
            </c:ext>
          </c:extLst>
        </c:ser>
        <c:ser>
          <c:idx val="4"/>
          <c:order val="4"/>
          <c:tx>
            <c:strRef>
              <c:f>'including last measurement'!$AL$89</c:f>
              <c:strCache>
                <c:ptCount val="1"/>
                <c:pt idx="0">
                  <c:v>Naja nigricollis bottom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'including last measurement'!$AJ$90:$AJ$94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measurement'!$AL$90:$AL$94</c:f>
              <c:numCache>
                <c:formatCode>General</c:formatCode>
                <c:ptCount val="5"/>
                <c:pt idx="0">
                  <c:v>-150</c:v>
                </c:pt>
                <c:pt idx="1">
                  <c:v>-175</c:v>
                </c:pt>
                <c:pt idx="2">
                  <c:v>-84.5</c:v>
                </c:pt>
                <c:pt idx="3">
                  <c:v>103.5</c:v>
                </c:pt>
                <c:pt idx="4">
                  <c:v>-340.5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2E-466E-B46E-8F95408121CD}"/>
            </c:ext>
          </c:extLst>
        </c:ser>
        <c:ser>
          <c:idx val="5"/>
          <c:order val="5"/>
          <c:tx>
            <c:strRef>
              <c:f>'including last measurement'!$AM$89</c:f>
              <c:strCache>
                <c:ptCount val="1"/>
                <c:pt idx="0">
                  <c:v>Naja nigricollis top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'including last measurement'!$AJ$90:$AJ$94</c:f>
              <c:numCache>
                <c:formatCode>General</c:formatCode>
                <c:ptCount val="5"/>
                <c:pt idx="0">
                  <c:v>800000</c:v>
                </c:pt>
                <c:pt idx="1">
                  <c:v>80000</c:v>
                </c:pt>
                <c:pt idx="2">
                  <c:v>8000</c:v>
                </c:pt>
                <c:pt idx="3">
                  <c:v>800</c:v>
                </c:pt>
                <c:pt idx="4">
                  <c:v>80</c:v>
                </c:pt>
              </c:numCache>
            </c:numRef>
          </c:xVal>
          <c:yVal>
            <c:numRef>
              <c:f>'including last measurement'!$AM$90:$AM$94</c:f>
              <c:numCache>
                <c:formatCode>General</c:formatCode>
                <c:ptCount val="5"/>
                <c:pt idx="0">
                  <c:v>-759.5</c:v>
                </c:pt>
                <c:pt idx="1">
                  <c:v>-667</c:v>
                </c:pt>
                <c:pt idx="2">
                  <c:v>-529.5</c:v>
                </c:pt>
                <c:pt idx="3">
                  <c:v>-497.5</c:v>
                </c:pt>
                <c:pt idx="4">
                  <c:v>-687.5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2E-466E-B46E-8F9540812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750768"/>
        <c:axId val="581741912"/>
      </c:scatterChart>
      <c:valAx>
        <c:axId val="581750768"/>
        <c:scaling>
          <c:logBase val="10"/>
          <c:orientation val="minMax"/>
          <c:max val="14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Venom concentration (ng/mL)</a:t>
                </a:r>
              </a:p>
            </c:rich>
          </c:tx>
          <c:layout>
            <c:manualLayout>
              <c:xMode val="edge"/>
              <c:yMode val="edge"/>
              <c:x val="0.26549270857883855"/>
              <c:y val="0.7567940591315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1912"/>
        <c:crosses val="autoZero"/>
        <c:crossBetween val="midCat"/>
      </c:valAx>
      <c:valAx>
        <c:axId val="581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Fluorscens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5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23</xdr:row>
      <xdr:rowOff>143435</xdr:rowOff>
    </xdr:from>
    <xdr:to>
      <xdr:col>31</xdr:col>
      <xdr:colOff>5255</xdr:colOff>
      <xdr:row>39</xdr:row>
      <xdr:rowOff>5256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D7613D-3C97-4FE5-9D37-AEE5124CC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52</xdr:row>
      <xdr:rowOff>143435</xdr:rowOff>
    </xdr:from>
    <xdr:to>
      <xdr:col>31</xdr:col>
      <xdr:colOff>5254</xdr:colOff>
      <xdr:row>68</xdr:row>
      <xdr:rowOff>5255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2A56C1E-0F21-424D-AB6C-28EB05D4F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2165</xdr:colOff>
      <xdr:row>81</xdr:row>
      <xdr:rowOff>180109</xdr:rowOff>
    </xdr:from>
    <xdr:to>
      <xdr:col>31</xdr:col>
      <xdr:colOff>7418</xdr:colOff>
      <xdr:row>96</xdr:row>
      <xdr:rowOff>180110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329AB0-C4A3-4239-89C2-FE5D2527F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111</xdr:row>
      <xdr:rowOff>0</xdr:rowOff>
    </xdr:from>
    <xdr:to>
      <xdr:col>31</xdr:col>
      <xdr:colOff>5254</xdr:colOff>
      <xdr:row>126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AB4FB17-69BD-4A0E-9423-D4EB52C00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140</xdr:row>
      <xdr:rowOff>0</xdr:rowOff>
    </xdr:from>
    <xdr:to>
      <xdr:col>31</xdr:col>
      <xdr:colOff>5254</xdr:colOff>
      <xdr:row>155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20B2D7B-F2FC-4A1B-990C-2D21BE835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169</xdr:row>
      <xdr:rowOff>0</xdr:rowOff>
    </xdr:from>
    <xdr:to>
      <xdr:col>31</xdr:col>
      <xdr:colOff>5254</xdr:colOff>
      <xdr:row>184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DBFAD4B7-8093-46CB-BC85-6FC251E27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510988</xdr:colOff>
      <xdr:row>17</xdr:row>
      <xdr:rowOff>147916</xdr:rowOff>
    </xdr:from>
    <xdr:to>
      <xdr:col>42</xdr:col>
      <xdr:colOff>1398494</xdr:colOff>
      <xdr:row>34</xdr:row>
      <xdr:rowOff>152399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F49D414-7B2B-4153-9B77-B0197440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573741</xdr:colOff>
      <xdr:row>46</xdr:row>
      <xdr:rowOff>152401</xdr:rowOff>
    </xdr:from>
    <xdr:to>
      <xdr:col>43</xdr:col>
      <xdr:colOff>35859</xdr:colOff>
      <xdr:row>63</xdr:row>
      <xdr:rowOff>156884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74FBA7D-1817-486F-B81B-DE254E2B7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618565</xdr:colOff>
      <xdr:row>76</xdr:row>
      <xdr:rowOff>71717</xdr:rowOff>
    </xdr:from>
    <xdr:to>
      <xdr:col>43</xdr:col>
      <xdr:colOff>80683</xdr:colOff>
      <xdr:row>93</xdr:row>
      <xdr:rowOff>76200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71E1DD2-D8EA-4F17-A9E7-2562F0F0B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582706</xdr:colOff>
      <xdr:row>104</xdr:row>
      <xdr:rowOff>125506</xdr:rowOff>
    </xdr:from>
    <xdr:to>
      <xdr:col>43</xdr:col>
      <xdr:colOff>107577</xdr:colOff>
      <xdr:row>121</xdr:row>
      <xdr:rowOff>129989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746D615-4B9E-4CC0-95C3-7A4A4082D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609600</xdr:colOff>
      <xdr:row>132</xdr:row>
      <xdr:rowOff>108857</xdr:rowOff>
    </xdr:from>
    <xdr:to>
      <xdr:col>43</xdr:col>
      <xdr:colOff>134471</xdr:colOff>
      <xdr:row>149</xdr:row>
      <xdr:rowOff>113340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83EA5C4-9FF3-4BC0-97A2-FFF62ECFB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23</xdr:row>
      <xdr:rowOff>143435</xdr:rowOff>
    </xdr:from>
    <xdr:to>
      <xdr:col>31</xdr:col>
      <xdr:colOff>5255</xdr:colOff>
      <xdr:row>39</xdr:row>
      <xdr:rowOff>5256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69D486D-CF0A-43EE-9950-E39EFFE29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52</xdr:row>
      <xdr:rowOff>143435</xdr:rowOff>
    </xdr:from>
    <xdr:to>
      <xdr:col>31</xdr:col>
      <xdr:colOff>5254</xdr:colOff>
      <xdr:row>68</xdr:row>
      <xdr:rowOff>5255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81DA470-03AE-4497-975A-D709F0A45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2165</xdr:colOff>
      <xdr:row>81</xdr:row>
      <xdr:rowOff>180109</xdr:rowOff>
    </xdr:from>
    <xdr:to>
      <xdr:col>31</xdr:col>
      <xdr:colOff>7418</xdr:colOff>
      <xdr:row>96</xdr:row>
      <xdr:rowOff>180110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7E75538-1C20-41AC-81B3-54AFC7134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111</xdr:row>
      <xdr:rowOff>0</xdr:rowOff>
    </xdr:from>
    <xdr:to>
      <xdr:col>31</xdr:col>
      <xdr:colOff>5254</xdr:colOff>
      <xdr:row>126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CF03210-281D-4701-8C20-643C2D17C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140</xdr:row>
      <xdr:rowOff>0</xdr:rowOff>
    </xdr:from>
    <xdr:to>
      <xdr:col>31</xdr:col>
      <xdr:colOff>5254</xdr:colOff>
      <xdr:row>155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7B573AF-EEB3-44D7-BDC1-A305F77E7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169</xdr:row>
      <xdr:rowOff>0</xdr:rowOff>
    </xdr:from>
    <xdr:to>
      <xdr:col>31</xdr:col>
      <xdr:colOff>5254</xdr:colOff>
      <xdr:row>184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4973615-F5DB-4D1F-960D-01015A7CF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510988</xdr:colOff>
      <xdr:row>17</xdr:row>
      <xdr:rowOff>147916</xdr:rowOff>
    </xdr:from>
    <xdr:to>
      <xdr:col>42</xdr:col>
      <xdr:colOff>1398494</xdr:colOff>
      <xdr:row>34</xdr:row>
      <xdr:rowOff>152399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80BDDDC1-FCCE-44D2-ADB7-63A9300DA3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573741</xdr:colOff>
      <xdr:row>46</xdr:row>
      <xdr:rowOff>152401</xdr:rowOff>
    </xdr:from>
    <xdr:to>
      <xdr:col>43</xdr:col>
      <xdr:colOff>35859</xdr:colOff>
      <xdr:row>63</xdr:row>
      <xdr:rowOff>156884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81EA0204-82D0-4B31-ACF4-330D4BD32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618565</xdr:colOff>
      <xdr:row>76</xdr:row>
      <xdr:rowOff>71717</xdr:rowOff>
    </xdr:from>
    <xdr:to>
      <xdr:col>43</xdr:col>
      <xdr:colOff>80683</xdr:colOff>
      <xdr:row>93</xdr:row>
      <xdr:rowOff>76200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ABB2B2CA-CBFF-4866-B5B5-43B15248C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582706</xdr:colOff>
      <xdr:row>104</xdr:row>
      <xdr:rowOff>125506</xdr:rowOff>
    </xdr:from>
    <xdr:to>
      <xdr:col>43</xdr:col>
      <xdr:colOff>107577</xdr:colOff>
      <xdr:row>121</xdr:row>
      <xdr:rowOff>129989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20F6280B-AEC8-4683-87FD-8CDA06EC3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R189"/>
  <sheetViews>
    <sheetView tabSelected="1" topLeftCell="A157" zoomScale="70" zoomScaleNormal="70" workbookViewId="0">
      <selection activeCell="C175" sqref="C175:L176"/>
    </sheetView>
  </sheetViews>
  <sheetFormatPr defaultRowHeight="14.4" x14ac:dyDescent="0.3"/>
  <cols>
    <col min="1" max="2" width="8.88671875" customWidth="1"/>
    <col min="3" max="3" width="14.44140625" customWidth="1"/>
    <col min="4" max="5" width="10.77734375" customWidth="1"/>
    <col min="6" max="6" width="4.6640625" customWidth="1"/>
    <col min="7" max="9" width="10.77734375" customWidth="1"/>
    <col min="10" max="10" width="14.44140625" customWidth="1"/>
    <col min="11" max="12" width="10.77734375" customWidth="1"/>
    <col min="13" max="13" width="4.6640625" customWidth="1"/>
    <col min="14" max="16" width="10.77734375" customWidth="1"/>
    <col min="17" max="17" width="14.44140625" customWidth="1"/>
    <col min="18" max="19" width="10.77734375" customWidth="1"/>
    <col min="20" max="20" width="4.6640625" customWidth="1"/>
    <col min="26" max="32" width="15.77734375" customWidth="1"/>
    <col min="33" max="34" width="8.88671875" customWidth="1"/>
    <col min="36" max="36" width="22.6640625" customWidth="1"/>
    <col min="37" max="37" width="15.77734375" customWidth="1"/>
    <col min="38" max="39" width="23.77734375" customWidth="1"/>
    <col min="40" max="43" width="20.77734375" customWidth="1"/>
    <col min="44" max="44" width="8.88671875" customWidth="1"/>
  </cols>
  <sheetData>
    <row r="7" spans="2:44" x14ac:dyDescent="0.3">
      <c r="D7" s="45"/>
      <c r="AA7" s="45"/>
      <c r="AL7" s="45"/>
    </row>
    <row r="8" spans="2:44" x14ac:dyDescent="0.3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Y8" s="105"/>
      <c r="Z8" s="106"/>
      <c r="AA8" s="106"/>
      <c r="AB8" s="106"/>
      <c r="AC8" s="106"/>
      <c r="AD8" s="106"/>
      <c r="AE8" s="106"/>
      <c r="AF8" s="106"/>
      <c r="AG8" s="107"/>
      <c r="AI8" s="105"/>
      <c r="AJ8" s="106"/>
      <c r="AK8" s="106"/>
      <c r="AL8" s="106"/>
      <c r="AM8" s="106"/>
      <c r="AN8" s="106"/>
      <c r="AO8" s="106"/>
      <c r="AP8" s="106"/>
      <c r="AQ8" s="106"/>
      <c r="AR8" s="107"/>
    </row>
    <row r="9" spans="2:44" ht="14.4" customHeight="1" x14ac:dyDescent="0.3">
      <c r="B9" s="49"/>
      <c r="C9" s="160" t="s">
        <v>83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50"/>
      <c r="Y9" s="108"/>
      <c r="Z9" s="162" t="s">
        <v>92</v>
      </c>
      <c r="AA9" s="162"/>
      <c r="AB9" s="162"/>
      <c r="AC9" s="162"/>
      <c r="AD9" s="162"/>
      <c r="AE9" s="162"/>
      <c r="AF9" s="162"/>
      <c r="AG9" s="109"/>
      <c r="AI9" s="108"/>
      <c r="AJ9" s="162" t="s">
        <v>99</v>
      </c>
      <c r="AK9" s="162"/>
      <c r="AL9" s="162"/>
      <c r="AM9" s="162"/>
      <c r="AN9" s="162"/>
      <c r="AO9" s="162"/>
      <c r="AP9" s="162"/>
      <c r="AQ9" s="162"/>
      <c r="AR9" s="109"/>
    </row>
    <row r="10" spans="2:44" ht="14.4" customHeight="1" x14ac:dyDescent="0.3">
      <c r="B10" s="4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50"/>
      <c r="Y10" s="108"/>
      <c r="Z10" s="162"/>
      <c r="AA10" s="162"/>
      <c r="AB10" s="162"/>
      <c r="AC10" s="162"/>
      <c r="AD10" s="162"/>
      <c r="AE10" s="162"/>
      <c r="AF10" s="162"/>
      <c r="AG10" s="109"/>
      <c r="AI10" s="108"/>
      <c r="AJ10" s="162"/>
      <c r="AK10" s="162"/>
      <c r="AL10" s="162"/>
      <c r="AM10" s="162"/>
      <c r="AN10" s="162"/>
      <c r="AO10" s="162"/>
      <c r="AP10" s="162"/>
      <c r="AQ10" s="162"/>
      <c r="AR10" s="109"/>
    </row>
    <row r="11" spans="2:44" ht="14.4" customHeight="1" x14ac:dyDescent="0.3">
      <c r="B11" s="49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50"/>
      <c r="Y11" s="108"/>
      <c r="Z11" s="163"/>
      <c r="AA11" s="163"/>
      <c r="AB11" s="163"/>
      <c r="AC11" s="163"/>
      <c r="AD11" s="163"/>
      <c r="AE11" s="163"/>
      <c r="AF11" s="163"/>
      <c r="AG11" s="109"/>
      <c r="AI11" s="108"/>
      <c r="AJ11" s="163"/>
      <c r="AK11" s="163"/>
      <c r="AL11" s="163"/>
      <c r="AM11" s="163"/>
      <c r="AN11" s="163"/>
      <c r="AO11" s="163"/>
      <c r="AP11" s="163"/>
      <c r="AQ11" s="163"/>
      <c r="AR11" s="109"/>
    </row>
    <row r="12" spans="2:44" x14ac:dyDescent="0.3">
      <c r="B12" s="49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0"/>
      <c r="Y12" s="108"/>
      <c r="Z12" s="110"/>
      <c r="AA12" s="110"/>
      <c r="AB12" s="110"/>
      <c r="AC12" s="110"/>
      <c r="AD12" s="110"/>
      <c r="AE12" s="110"/>
      <c r="AF12" s="110"/>
      <c r="AG12" s="109"/>
      <c r="AI12" s="108"/>
      <c r="AJ12" s="110"/>
      <c r="AK12" s="110"/>
      <c r="AL12" s="110"/>
      <c r="AM12" s="110"/>
      <c r="AN12" s="110"/>
      <c r="AO12" s="110"/>
      <c r="AP12" s="110"/>
      <c r="AQ12" s="110"/>
      <c r="AR12" s="109"/>
    </row>
    <row r="13" spans="2:44" ht="14.4" customHeight="1" x14ac:dyDescent="0.3">
      <c r="B13" s="49"/>
      <c r="C13" s="158" t="s">
        <v>65</v>
      </c>
      <c r="D13" s="158"/>
      <c r="E13" s="158"/>
      <c r="F13" s="158"/>
      <c r="G13" s="158"/>
      <c r="H13" s="158"/>
      <c r="I13" s="158"/>
      <c r="J13" s="158"/>
      <c r="K13" s="158"/>
      <c r="L13" s="15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0"/>
      <c r="Y13" s="108"/>
      <c r="Z13" s="138" t="s">
        <v>93</v>
      </c>
      <c r="AA13" s="138"/>
      <c r="AB13" s="138"/>
      <c r="AC13" s="138"/>
      <c r="AD13" s="138"/>
      <c r="AE13" s="138"/>
      <c r="AF13" s="138"/>
      <c r="AG13" s="109"/>
      <c r="AI13" s="108"/>
      <c r="AJ13" s="138" t="s">
        <v>101</v>
      </c>
      <c r="AK13" s="138"/>
      <c r="AL13" s="138"/>
      <c r="AM13" s="138"/>
      <c r="AN13" s="138"/>
      <c r="AO13" s="138"/>
      <c r="AP13" s="138"/>
      <c r="AQ13" s="138"/>
      <c r="AR13" s="109"/>
    </row>
    <row r="14" spans="2:44" ht="14.4" customHeight="1" x14ac:dyDescent="0.3">
      <c r="B14" s="49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50"/>
      <c r="Y14" s="108"/>
      <c r="Z14" s="138"/>
      <c r="AA14" s="138"/>
      <c r="AB14" s="138"/>
      <c r="AC14" s="138"/>
      <c r="AD14" s="138"/>
      <c r="AE14" s="138"/>
      <c r="AF14" s="138"/>
      <c r="AG14" s="109"/>
      <c r="AI14" s="108"/>
      <c r="AJ14" s="138"/>
      <c r="AK14" s="138"/>
      <c r="AL14" s="138"/>
      <c r="AM14" s="138"/>
      <c r="AN14" s="138"/>
      <c r="AO14" s="138"/>
      <c r="AP14" s="138"/>
      <c r="AQ14" s="138"/>
      <c r="AR14" s="109"/>
    </row>
    <row r="15" spans="2:44" ht="14.4" customHeight="1" x14ac:dyDescent="0.3">
      <c r="B15" s="4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50"/>
      <c r="Y15" s="108"/>
      <c r="Z15" s="110"/>
      <c r="AA15" s="110"/>
      <c r="AB15" s="110"/>
      <c r="AC15" s="110"/>
      <c r="AD15" s="110"/>
      <c r="AE15" s="110"/>
      <c r="AF15" s="110"/>
      <c r="AG15" s="109"/>
      <c r="AI15" s="108"/>
      <c r="AJ15" s="110"/>
      <c r="AK15" s="110"/>
      <c r="AL15" s="110"/>
      <c r="AM15" s="110"/>
      <c r="AN15" s="110"/>
      <c r="AO15" s="110"/>
      <c r="AP15" s="110"/>
      <c r="AQ15" s="110"/>
      <c r="AR15" s="109"/>
    </row>
    <row r="16" spans="2:44" x14ac:dyDescent="0.3">
      <c r="B16" s="49"/>
      <c r="C16" s="51"/>
      <c r="D16" s="159" t="s">
        <v>59</v>
      </c>
      <c r="E16" s="159"/>
      <c r="F16" s="51"/>
      <c r="G16" s="159" t="s">
        <v>60</v>
      </c>
      <c r="H16" s="159"/>
      <c r="I16" s="51"/>
      <c r="J16" s="51"/>
      <c r="K16" s="159" t="s">
        <v>61</v>
      </c>
      <c r="L16" s="159"/>
      <c r="M16" s="51"/>
      <c r="N16" s="159" t="s">
        <v>62</v>
      </c>
      <c r="O16" s="159"/>
      <c r="P16" s="51"/>
      <c r="Q16" s="51"/>
      <c r="R16" s="159" t="s">
        <v>63</v>
      </c>
      <c r="S16" s="159"/>
      <c r="T16" s="51"/>
      <c r="U16" s="159" t="s">
        <v>64</v>
      </c>
      <c r="V16" s="159"/>
      <c r="W16" s="50"/>
      <c r="Y16" s="108"/>
      <c r="Z16" s="110"/>
      <c r="AA16" s="110"/>
      <c r="AB16" s="110"/>
      <c r="AC16" s="110"/>
      <c r="AD16" s="110"/>
      <c r="AE16" s="110"/>
      <c r="AF16" s="110"/>
      <c r="AG16" s="109"/>
      <c r="AI16" s="108"/>
      <c r="AJ16" s="110"/>
      <c r="AK16" s="110"/>
      <c r="AL16" s="110"/>
      <c r="AM16" s="110"/>
      <c r="AN16" s="110"/>
      <c r="AO16" s="110"/>
      <c r="AP16" s="110"/>
      <c r="AQ16" s="110"/>
      <c r="AR16" s="109"/>
    </row>
    <row r="17" spans="2:44" x14ac:dyDescent="0.3">
      <c r="B17" s="49"/>
      <c r="C17" s="70" t="s">
        <v>67</v>
      </c>
      <c r="D17" s="52">
        <v>11596</v>
      </c>
      <c r="E17" s="52">
        <v>12238</v>
      </c>
      <c r="F17" s="51"/>
      <c r="G17" s="52">
        <v>10031</v>
      </c>
      <c r="H17" s="52">
        <v>10532</v>
      </c>
      <c r="I17" s="51"/>
      <c r="J17" s="70" t="s">
        <v>72</v>
      </c>
      <c r="K17" s="52">
        <v>14517</v>
      </c>
      <c r="L17" s="52">
        <v>16010</v>
      </c>
      <c r="M17" s="51"/>
      <c r="N17" s="52">
        <v>13993</v>
      </c>
      <c r="O17" s="52">
        <v>15223</v>
      </c>
      <c r="P17" s="51"/>
      <c r="Q17" s="70" t="s">
        <v>78</v>
      </c>
      <c r="R17" s="52">
        <v>9274</v>
      </c>
      <c r="S17" s="52">
        <v>9590</v>
      </c>
      <c r="T17" s="51"/>
      <c r="U17" s="52">
        <v>6902</v>
      </c>
      <c r="V17" s="52">
        <v>7207</v>
      </c>
      <c r="W17" s="50"/>
      <c r="Y17" s="108"/>
      <c r="Z17" s="116" t="s">
        <v>91</v>
      </c>
      <c r="AA17" s="116"/>
      <c r="AB17" s="116" t="s">
        <v>67</v>
      </c>
      <c r="AC17" s="116" t="s">
        <v>68</v>
      </c>
      <c r="AD17" s="116" t="s">
        <v>69</v>
      </c>
      <c r="AE17" s="116" t="s">
        <v>70</v>
      </c>
      <c r="AF17" s="116" t="s">
        <v>71</v>
      </c>
      <c r="AG17" s="109"/>
      <c r="AI17" s="108"/>
      <c r="AJ17" s="110" t="s">
        <v>100</v>
      </c>
      <c r="AK17" s="110"/>
      <c r="AL17" s="116" t="str">
        <f>D30</f>
        <v>Bitis arietans bottom</v>
      </c>
      <c r="AM17" s="116" t="str">
        <f>G30</f>
        <v>Bitis arietans top</v>
      </c>
      <c r="AN17" s="110"/>
      <c r="AO17" s="110"/>
      <c r="AP17" s="110"/>
      <c r="AQ17" s="110"/>
      <c r="AR17" s="109"/>
    </row>
    <row r="18" spans="2:44" ht="14.4" customHeight="1" x14ac:dyDescent="0.3">
      <c r="B18" s="49"/>
      <c r="C18" s="71" t="s">
        <v>68</v>
      </c>
      <c r="D18" s="52">
        <v>10240</v>
      </c>
      <c r="E18" s="52">
        <v>9697</v>
      </c>
      <c r="F18" s="51"/>
      <c r="G18" s="52">
        <v>7958</v>
      </c>
      <c r="H18" s="52">
        <v>7334</v>
      </c>
      <c r="I18" s="51"/>
      <c r="J18" s="71" t="s">
        <v>73</v>
      </c>
      <c r="K18" s="52">
        <v>9556</v>
      </c>
      <c r="L18" s="52">
        <v>9922</v>
      </c>
      <c r="M18" s="51"/>
      <c r="N18" s="52">
        <v>7466</v>
      </c>
      <c r="O18" s="52">
        <v>7849</v>
      </c>
      <c r="P18" s="51"/>
      <c r="Q18" s="71" t="s">
        <v>79</v>
      </c>
      <c r="R18" s="52">
        <v>9213</v>
      </c>
      <c r="S18" s="52">
        <v>9605</v>
      </c>
      <c r="T18" s="51"/>
      <c r="U18" s="52">
        <v>6967</v>
      </c>
      <c r="V18" s="52">
        <v>7039</v>
      </c>
      <c r="W18" s="50"/>
      <c r="Y18" s="108"/>
      <c r="Z18" s="110">
        <v>10</v>
      </c>
      <c r="AA18" s="110"/>
      <c r="AB18" s="110">
        <f>E31</f>
        <v>1731.5</v>
      </c>
      <c r="AC18" s="110">
        <f>E32</f>
        <v>-217</v>
      </c>
      <c r="AD18" s="110">
        <f>E33</f>
        <v>-1117.5</v>
      </c>
      <c r="AE18" s="110">
        <f>E34</f>
        <v>-1135.5</v>
      </c>
      <c r="AF18" s="110">
        <f>E35</f>
        <v>-874</v>
      </c>
      <c r="AG18" s="109"/>
      <c r="AI18" s="108"/>
      <c r="AJ18" s="110">
        <v>1280000</v>
      </c>
      <c r="AK18" s="110"/>
      <c r="AL18" s="116">
        <f>E31</f>
        <v>1731.5</v>
      </c>
      <c r="AM18" s="116">
        <f>H31</f>
        <v>2910.5</v>
      </c>
      <c r="AN18" s="110"/>
      <c r="AO18" s="110"/>
      <c r="AP18" s="110"/>
      <c r="AQ18" s="110"/>
      <c r="AR18" s="109"/>
    </row>
    <row r="19" spans="2:44" ht="14.4" customHeight="1" x14ac:dyDescent="0.3">
      <c r="B19" s="49"/>
      <c r="C19" s="71" t="s">
        <v>69</v>
      </c>
      <c r="D19" s="52">
        <v>8936</v>
      </c>
      <c r="E19" s="52">
        <v>9200</v>
      </c>
      <c r="F19" s="51"/>
      <c r="G19" s="52">
        <v>6950</v>
      </c>
      <c r="H19" s="52">
        <v>7236</v>
      </c>
      <c r="I19" s="51"/>
      <c r="J19" s="71" t="s">
        <v>74</v>
      </c>
      <c r="K19" s="52">
        <v>9904</v>
      </c>
      <c r="L19" s="52">
        <v>10376</v>
      </c>
      <c r="M19" s="51"/>
      <c r="N19" s="52">
        <v>7740</v>
      </c>
      <c r="O19" s="52">
        <v>7859</v>
      </c>
      <c r="P19" s="51"/>
      <c r="Q19" s="71" t="s">
        <v>80</v>
      </c>
      <c r="R19" s="52">
        <v>9590</v>
      </c>
      <c r="S19" s="52">
        <v>9494</v>
      </c>
      <c r="T19" s="51"/>
      <c r="U19" s="52">
        <v>7148</v>
      </c>
      <c r="V19" s="52">
        <v>7336</v>
      </c>
      <c r="W19" s="50"/>
      <c r="Y19" s="108"/>
      <c r="Z19" s="110">
        <v>20</v>
      </c>
      <c r="AA19" s="110"/>
      <c r="AB19" s="110">
        <f>E68</f>
        <v>5294</v>
      </c>
      <c r="AC19" s="110">
        <f>E69</f>
        <v>49</v>
      </c>
      <c r="AD19" s="110">
        <f>E70</f>
        <v>-1014.5</v>
      </c>
      <c r="AE19" s="110">
        <f>E71</f>
        <v>-936.5</v>
      </c>
      <c r="AF19" s="110">
        <f>E72</f>
        <v>-883</v>
      </c>
      <c r="AG19" s="109"/>
      <c r="AI19" s="108"/>
      <c r="AJ19" s="110">
        <v>128000</v>
      </c>
      <c r="AK19" s="110"/>
      <c r="AL19" s="116">
        <f t="shared" ref="AL19:AL22" si="0">E32</f>
        <v>-217</v>
      </c>
      <c r="AM19" s="116">
        <f t="shared" ref="AM19:AM22" si="1">H32</f>
        <v>275</v>
      </c>
      <c r="AN19" s="110"/>
      <c r="AO19" s="110"/>
      <c r="AP19" s="110"/>
      <c r="AQ19" s="110"/>
      <c r="AR19" s="109"/>
    </row>
    <row r="20" spans="2:44" x14ac:dyDescent="0.3">
      <c r="B20" s="49"/>
      <c r="C20" s="71" t="s">
        <v>70</v>
      </c>
      <c r="D20" s="52">
        <v>9180</v>
      </c>
      <c r="E20" s="52">
        <v>8920</v>
      </c>
      <c r="F20" s="51"/>
      <c r="G20" s="52">
        <v>6878</v>
      </c>
      <c r="H20" s="52">
        <v>6774</v>
      </c>
      <c r="I20" s="51"/>
      <c r="J20" s="71" t="s">
        <v>75</v>
      </c>
      <c r="K20" s="52">
        <v>9604</v>
      </c>
      <c r="L20" s="52">
        <v>9552</v>
      </c>
      <c r="M20" s="51"/>
      <c r="N20" s="52">
        <v>7291</v>
      </c>
      <c r="O20" s="52">
        <v>7387</v>
      </c>
      <c r="P20" s="51"/>
      <c r="Q20" s="71" t="s">
        <v>81</v>
      </c>
      <c r="R20" s="52">
        <v>10114</v>
      </c>
      <c r="S20" s="52">
        <v>9301</v>
      </c>
      <c r="T20" s="51"/>
      <c r="U20" s="52">
        <v>7764</v>
      </c>
      <c r="V20" s="52">
        <v>6873</v>
      </c>
      <c r="W20" s="50"/>
      <c r="Y20" s="108"/>
      <c r="Z20" s="110">
        <v>70</v>
      </c>
      <c r="AA20" s="110"/>
      <c r="AB20" s="110">
        <f>E105</f>
        <v>25658</v>
      </c>
      <c r="AC20" s="110">
        <f>E106</f>
        <v>3184</v>
      </c>
      <c r="AD20" s="110">
        <f>E107</f>
        <v>138.5</v>
      </c>
      <c r="AE20" s="110">
        <f>E108</f>
        <v>-198.5</v>
      </c>
      <c r="AF20" s="110">
        <f>E109</f>
        <v>99</v>
      </c>
      <c r="AG20" s="109"/>
      <c r="AI20" s="108"/>
      <c r="AJ20" s="110">
        <v>12800</v>
      </c>
      <c r="AK20" s="110"/>
      <c r="AL20" s="116">
        <f t="shared" si="0"/>
        <v>-1117.5</v>
      </c>
      <c r="AM20" s="116">
        <f t="shared" si="1"/>
        <v>-278</v>
      </c>
      <c r="AN20" s="110"/>
      <c r="AO20" s="110"/>
      <c r="AP20" s="110"/>
      <c r="AQ20" s="110"/>
      <c r="AR20" s="109"/>
    </row>
    <row r="21" spans="2:44" x14ac:dyDescent="0.3">
      <c r="B21" s="49"/>
      <c r="C21" s="71" t="s">
        <v>71</v>
      </c>
      <c r="D21" s="52">
        <v>9101</v>
      </c>
      <c r="E21" s="52">
        <v>9522</v>
      </c>
      <c r="F21" s="51"/>
      <c r="G21" s="52">
        <v>7056</v>
      </c>
      <c r="H21" s="52">
        <v>7427</v>
      </c>
      <c r="I21" s="51"/>
      <c r="J21" s="71" t="s">
        <v>76</v>
      </c>
      <c r="K21" s="52">
        <v>9674</v>
      </c>
      <c r="L21" s="52">
        <v>10158</v>
      </c>
      <c r="M21" s="51"/>
      <c r="N21" s="52">
        <v>7516</v>
      </c>
      <c r="O21" s="52">
        <v>7684</v>
      </c>
      <c r="P21" s="51"/>
      <c r="Q21" s="71" t="s">
        <v>82</v>
      </c>
      <c r="R21" s="52">
        <v>9176</v>
      </c>
      <c r="S21" s="52">
        <v>9406</v>
      </c>
      <c r="T21" s="51"/>
      <c r="U21" s="52">
        <v>6900</v>
      </c>
      <c r="V21" s="52">
        <v>7150</v>
      </c>
      <c r="W21" s="50"/>
      <c r="Y21" s="108"/>
      <c r="Z21" s="110">
        <v>155</v>
      </c>
      <c r="AA21" s="110"/>
      <c r="AB21" s="110">
        <f>E142</f>
        <v>59522</v>
      </c>
      <c r="AC21" s="110">
        <f>E143</f>
        <v>9485.5</v>
      </c>
      <c r="AD21" s="110">
        <f>E144</f>
        <v>718.5</v>
      </c>
      <c r="AE21" s="110">
        <f>E145</f>
        <v>-40.5</v>
      </c>
      <c r="AF21" s="110">
        <f>E146</f>
        <v>6.5</v>
      </c>
      <c r="AG21" s="109"/>
      <c r="AI21" s="108"/>
      <c r="AJ21" s="110">
        <v>1280</v>
      </c>
      <c r="AK21" s="110"/>
      <c r="AL21" s="116">
        <f t="shared" si="0"/>
        <v>-1135.5</v>
      </c>
      <c r="AM21" s="116">
        <f t="shared" si="1"/>
        <v>-545</v>
      </c>
      <c r="AN21" s="110"/>
      <c r="AO21" s="110"/>
      <c r="AP21" s="110"/>
      <c r="AQ21" s="110"/>
      <c r="AR21" s="109"/>
    </row>
    <row r="22" spans="2:44" x14ac:dyDescent="0.3">
      <c r="B22" s="49"/>
      <c r="C22" s="50"/>
      <c r="D22" s="72"/>
      <c r="E22" s="52"/>
      <c r="F22" s="51"/>
      <c r="G22" s="52"/>
      <c r="H22" s="52"/>
      <c r="I22" s="51"/>
      <c r="J22" s="50"/>
      <c r="K22" s="52"/>
      <c r="L22" s="52"/>
      <c r="M22" s="51"/>
      <c r="N22" s="52"/>
      <c r="O22" s="52"/>
      <c r="P22" s="51"/>
      <c r="Q22" s="50"/>
      <c r="R22" s="52"/>
      <c r="S22" s="52"/>
      <c r="T22" s="51"/>
      <c r="U22" s="52"/>
      <c r="V22" s="52"/>
      <c r="W22" s="50"/>
      <c r="Y22" s="108"/>
      <c r="Z22" s="110">
        <v>1260</v>
      </c>
      <c r="AA22" s="110"/>
      <c r="AB22" s="110">
        <f>E179</f>
        <v>316343.5</v>
      </c>
      <c r="AC22" s="110">
        <f>E180</f>
        <v>73202</v>
      </c>
      <c r="AD22" s="110">
        <f>E181</f>
        <v>8291.5</v>
      </c>
      <c r="AE22" s="110">
        <f>E182</f>
        <v>1063.5</v>
      </c>
      <c r="AF22" s="110">
        <f>E183</f>
        <v>207.5</v>
      </c>
      <c r="AG22" s="109"/>
      <c r="AI22" s="108"/>
      <c r="AJ22" s="110">
        <v>128</v>
      </c>
      <c r="AK22" s="110"/>
      <c r="AL22" s="116">
        <f t="shared" si="0"/>
        <v>-874</v>
      </c>
      <c r="AM22" s="116">
        <f t="shared" si="1"/>
        <v>-129.5</v>
      </c>
      <c r="AN22" s="110"/>
      <c r="AO22" s="110"/>
      <c r="AP22" s="110"/>
      <c r="AQ22" s="110"/>
      <c r="AR22" s="109"/>
    </row>
    <row r="23" spans="2:44" x14ac:dyDescent="0.3">
      <c r="B23" s="49"/>
      <c r="C23" s="73" t="s">
        <v>77</v>
      </c>
      <c r="D23" s="52">
        <v>9777</v>
      </c>
      <c r="E23" s="52">
        <v>10594</v>
      </c>
      <c r="F23" s="51"/>
      <c r="G23" s="52">
        <v>7153</v>
      </c>
      <c r="H23" s="52">
        <v>7589</v>
      </c>
      <c r="I23" s="51"/>
      <c r="J23" s="73" t="s">
        <v>77</v>
      </c>
      <c r="K23" s="52">
        <v>9599</v>
      </c>
      <c r="L23" s="52">
        <v>8558</v>
      </c>
      <c r="M23" s="51"/>
      <c r="N23" s="52">
        <v>7378</v>
      </c>
      <c r="O23" s="52">
        <v>5942</v>
      </c>
      <c r="P23" s="51"/>
      <c r="Q23" s="73" t="s">
        <v>77</v>
      </c>
      <c r="R23" s="52">
        <v>9852</v>
      </c>
      <c r="S23" s="52">
        <v>8968</v>
      </c>
      <c r="T23" s="51"/>
      <c r="U23" s="52">
        <v>7471</v>
      </c>
      <c r="V23" s="52">
        <v>6460</v>
      </c>
      <c r="W23" s="50"/>
      <c r="Y23" s="108"/>
      <c r="Z23" s="110"/>
      <c r="AA23" s="110"/>
      <c r="AB23" s="110"/>
      <c r="AC23" s="110"/>
      <c r="AD23" s="110"/>
      <c r="AE23" s="110"/>
      <c r="AF23" s="110"/>
      <c r="AG23" s="109"/>
      <c r="AI23" s="108"/>
      <c r="AJ23" s="110"/>
      <c r="AK23" s="110"/>
      <c r="AL23" s="116"/>
      <c r="AM23" s="116"/>
      <c r="AN23" s="110"/>
      <c r="AO23" s="110"/>
      <c r="AP23" s="110"/>
      <c r="AQ23" s="110"/>
      <c r="AR23" s="109"/>
    </row>
    <row r="24" spans="2:44" x14ac:dyDescent="0.3">
      <c r="B24" s="49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0"/>
      <c r="Y24" s="108"/>
      <c r="Z24" s="110"/>
      <c r="AA24" s="110"/>
      <c r="AB24" s="110"/>
      <c r="AC24" s="110"/>
      <c r="AD24" s="110"/>
      <c r="AE24" s="110"/>
      <c r="AF24" s="110"/>
      <c r="AG24" s="109"/>
      <c r="AI24" s="108"/>
      <c r="AJ24" s="110" t="s">
        <v>100</v>
      </c>
      <c r="AK24" s="110"/>
      <c r="AL24" s="116" t="str">
        <f>K30</f>
        <v>Bitis gabonica bottom</v>
      </c>
      <c r="AM24" s="116" t="str">
        <f>N30</f>
        <v>Bitis gabonica top</v>
      </c>
      <c r="AN24" s="110"/>
      <c r="AO24" s="110"/>
      <c r="AP24" s="110"/>
      <c r="AQ24" s="110"/>
      <c r="AR24" s="109"/>
    </row>
    <row r="25" spans="2:44" x14ac:dyDescent="0.3">
      <c r="B25" s="4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0"/>
      <c r="Y25" s="108"/>
      <c r="Z25" s="110"/>
      <c r="AA25" s="105"/>
      <c r="AB25" s="106"/>
      <c r="AC25" s="106"/>
      <c r="AD25" s="106"/>
      <c r="AE25" s="107"/>
      <c r="AF25" s="110"/>
      <c r="AG25" s="109"/>
      <c r="AI25" s="108"/>
      <c r="AJ25" s="110">
        <v>880000</v>
      </c>
      <c r="AK25" s="110"/>
      <c r="AL25" s="116">
        <f>L31</f>
        <v>6185</v>
      </c>
      <c r="AM25" s="116">
        <f>O31</f>
        <v>7948</v>
      </c>
      <c r="AN25" s="110"/>
      <c r="AO25" s="110"/>
      <c r="AP25" s="110"/>
      <c r="AQ25" s="110"/>
      <c r="AR25" s="109"/>
    </row>
    <row r="26" spans="2:44" x14ac:dyDescent="0.3">
      <c r="B26" s="4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0"/>
      <c r="Y26" s="108"/>
      <c r="Z26" s="110"/>
      <c r="AA26" s="108"/>
      <c r="AB26" s="110"/>
      <c r="AC26" s="110"/>
      <c r="AD26" s="110"/>
      <c r="AE26" s="109"/>
      <c r="AF26" s="110"/>
      <c r="AG26" s="109"/>
      <c r="AI26" s="108"/>
      <c r="AJ26" s="110">
        <v>88000</v>
      </c>
      <c r="AK26" s="110"/>
      <c r="AL26" s="116">
        <f>L32</f>
        <v>660.5</v>
      </c>
      <c r="AM26" s="116">
        <f>O32</f>
        <v>997.5</v>
      </c>
      <c r="AN26" s="110"/>
      <c r="AO26" s="110"/>
      <c r="AP26" s="110"/>
      <c r="AQ26" s="110"/>
      <c r="AR26" s="109"/>
    </row>
    <row r="27" spans="2:44" ht="14.4" customHeight="1" x14ac:dyDescent="0.3">
      <c r="B27" s="49"/>
      <c r="C27" s="158" t="s">
        <v>66</v>
      </c>
      <c r="D27" s="158"/>
      <c r="E27" s="158"/>
      <c r="F27" s="158"/>
      <c r="G27" s="158"/>
      <c r="H27" s="158"/>
      <c r="I27" s="158"/>
      <c r="J27" s="158"/>
      <c r="K27" s="158"/>
      <c r="L27" s="158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0"/>
      <c r="Y27" s="108"/>
      <c r="Z27" s="110"/>
      <c r="AA27" s="108"/>
      <c r="AB27" s="110"/>
      <c r="AC27" s="110"/>
      <c r="AD27" s="110"/>
      <c r="AE27" s="109"/>
      <c r="AF27" s="110"/>
      <c r="AG27" s="109"/>
      <c r="AI27" s="108"/>
      <c r="AJ27" s="110">
        <v>8800</v>
      </c>
      <c r="AK27" s="110"/>
      <c r="AL27" s="116">
        <f>L33</f>
        <v>1061.5</v>
      </c>
      <c r="AM27" s="116">
        <f>O33</f>
        <v>1139.5</v>
      </c>
      <c r="AN27" s="110"/>
      <c r="AO27" s="110"/>
      <c r="AP27" s="110"/>
      <c r="AQ27" s="110"/>
      <c r="AR27" s="109"/>
    </row>
    <row r="28" spans="2:44" ht="14.4" customHeight="1" x14ac:dyDescent="0.3">
      <c r="B28" s="49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0"/>
      <c r="Y28" s="108"/>
      <c r="Z28" s="110"/>
      <c r="AA28" s="108"/>
      <c r="AB28" s="110"/>
      <c r="AC28" s="110"/>
      <c r="AD28" s="110"/>
      <c r="AE28" s="109"/>
      <c r="AF28" s="110"/>
      <c r="AG28" s="109"/>
      <c r="AI28" s="108"/>
      <c r="AJ28" s="110">
        <v>880</v>
      </c>
      <c r="AK28" s="110"/>
      <c r="AL28" s="116">
        <f>L34</f>
        <v>499.5</v>
      </c>
      <c r="AM28" s="116">
        <f>O34</f>
        <v>679</v>
      </c>
      <c r="AN28" s="110"/>
      <c r="AO28" s="110"/>
      <c r="AP28" s="110"/>
      <c r="AQ28" s="110"/>
      <c r="AR28" s="109"/>
    </row>
    <row r="29" spans="2:44" x14ac:dyDescent="0.3"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0"/>
      <c r="Y29" s="108"/>
      <c r="Z29" s="110"/>
      <c r="AA29" s="108"/>
      <c r="AB29" s="110"/>
      <c r="AC29" s="110"/>
      <c r="AD29" s="110"/>
      <c r="AE29" s="109"/>
      <c r="AF29" s="110"/>
      <c r="AG29" s="109"/>
      <c r="AI29" s="108"/>
      <c r="AJ29" s="110">
        <v>88</v>
      </c>
      <c r="AK29" s="110"/>
      <c r="AL29" s="116">
        <f>L35</f>
        <v>837.5</v>
      </c>
      <c r="AM29" s="116">
        <f>O35</f>
        <v>940</v>
      </c>
      <c r="AN29" s="110"/>
      <c r="AO29" s="110"/>
      <c r="AP29" s="110"/>
      <c r="AQ29" s="110"/>
      <c r="AR29" s="109"/>
    </row>
    <row r="30" spans="2:44" x14ac:dyDescent="0.3">
      <c r="B30" s="49"/>
      <c r="C30" s="51"/>
      <c r="D30" s="155" t="s">
        <v>59</v>
      </c>
      <c r="E30" s="155"/>
      <c r="F30" s="51"/>
      <c r="G30" s="155" t="s">
        <v>60</v>
      </c>
      <c r="H30" s="155"/>
      <c r="I30" s="51"/>
      <c r="J30" s="51"/>
      <c r="K30" s="155" t="s">
        <v>61</v>
      </c>
      <c r="L30" s="155"/>
      <c r="M30" s="51"/>
      <c r="N30" s="155" t="s">
        <v>62</v>
      </c>
      <c r="O30" s="155"/>
      <c r="P30" s="51"/>
      <c r="Q30" s="51"/>
      <c r="R30" s="155" t="s">
        <v>63</v>
      </c>
      <c r="S30" s="155"/>
      <c r="T30" s="51"/>
      <c r="U30" s="155" t="s">
        <v>64</v>
      </c>
      <c r="V30" s="155"/>
      <c r="W30" s="50"/>
      <c r="Y30" s="108"/>
      <c r="Z30" s="110"/>
      <c r="AA30" s="108"/>
      <c r="AB30" s="110"/>
      <c r="AC30" s="110"/>
      <c r="AD30" s="110"/>
      <c r="AE30" s="109"/>
      <c r="AF30" s="110"/>
      <c r="AG30" s="109"/>
      <c r="AI30" s="108"/>
      <c r="AJ30" s="110"/>
      <c r="AK30" s="110"/>
      <c r="AL30" s="116"/>
      <c r="AM30" s="116"/>
      <c r="AN30" s="110"/>
      <c r="AO30" s="110"/>
      <c r="AP30" s="110"/>
      <c r="AQ30" s="110"/>
      <c r="AR30" s="109"/>
    </row>
    <row r="31" spans="2:44" x14ac:dyDescent="0.3">
      <c r="B31" s="49"/>
      <c r="C31" s="53" t="s">
        <v>67</v>
      </c>
      <c r="D31" s="51"/>
      <c r="E31" s="51">
        <f>(D17+E17)/2-$E$37</f>
        <v>1731.5</v>
      </c>
      <c r="F31" s="51"/>
      <c r="G31" s="51"/>
      <c r="H31" s="51">
        <f>(G17+H17)/2-$H$37</f>
        <v>2910.5</v>
      </c>
      <c r="I31" s="51"/>
      <c r="J31" s="53" t="s">
        <v>72</v>
      </c>
      <c r="K31" s="51"/>
      <c r="L31" s="51">
        <f>(K17+L17)/2-$L$37</f>
        <v>6185</v>
      </c>
      <c r="M31" s="51"/>
      <c r="N31" s="51"/>
      <c r="O31" s="51">
        <f>(N17+O17)/2-$O$37</f>
        <v>7948</v>
      </c>
      <c r="P31" s="51"/>
      <c r="Q31" s="53" t="s">
        <v>78</v>
      </c>
      <c r="R31" s="51"/>
      <c r="S31" s="51">
        <f>(R17+S17)/2-$S$37</f>
        <v>22</v>
      </c>
      <c r="T31" s="51"/>
      <c r="U31" s="51"/>
      <c r="V31" s="51">
        <f>(U17+V17)/2-$V$37</f>
        <v>89</v>
      </c>
      <c r="W31" s="50"/>
      <c r="Y31" s="108"/>
      <c r="Z31" s="110"/>
      <c r="AA31" s="108"/>
      <c r="AB31" s="110"/>
      <c r="AC31" s="110"/>
      <c r="AD31" s="110"/>
      <c r="AE31" s="109"/>
      <c r="AF31" s="110"/>
      <c r="AG31" s="109"/>
      <c r="AI31" s="108"/>
      <c r="AJ31" s="110" t="s">
        <v>100</v>
      </c>
      <c r="AK31" s="110"/>
      <c r="AL31" s="116" t="str">
        <f>R30</f>
        <v>Naja nigricollis bottom</v>
      </c>
      <c r="AM31" s="116" t="str">
        <f>U30</f>
        <v>Naja nigricollis top</v>
      </c>
      <c r="AN31" s="110"/>
      <c r="AO31" s="110"/>
      <c r="AP31" s="110"/>
      <c r="AQ31" s="110"/>
      <c r="AR31" s="109"/>
    </row>
    <row r="32" spans="2:44" ht="14.4" customHeight="1" x14ac:dyDescent="0.3">
      <c r="B32" s="49"/>
      <c r="C32" s="53" t="s">
        <v>68</v>
      </c>
      <c r="D32" s="51"/>
      <c r="E32" s="51">
        <f>(D18+E18)/2-$E$37</f>
        <v>-217</v>
      </c>
      <c r="F32" s="51"/>
      <c r="G32" s="51"/>
      <c r="H32" s="51">
        <f>(G18+H18)/2-$H$37</f>
        <v>275</v>
      </c>
      <c r="I32" s="51"/>
      <c r="J32" s="53" t="s">
        <v>73</v>
      </c>
      <c r="K32" s="51"/>
      <c r="L32" s="51">
        <f>(K18+L18)/2-$L$37</f>
        <v>660.5</v>
      </c>
      <c r="M32" s="51"/>
      <c r="N32" s="51"/>
      <c r="O32" s="51">
        <f>(N18+O18)/2-$O$37</f>
        <v>997.5</v>
      </c>
      <c r="P32" s="51"/>
      <c r="Q32" s="53" t="s">
        <v>79</v>
      </c>
      <c r="R32" s="51"/>
      <c r="S32" s="51">
        <f>(R18+S18)/2-$S$37</f>
        <v>-1</v>
      </c>
      <c r="T32" s="51"/>
      <c r="U32" s="51"/>
      <c r="V32" s="51">
        <f>(U18+V18)/2-$V$37</f>
        <v>37.5</v>
      </c>
      <c r="W32" s="50"/>
      <c r="Y32" s="108"/>
      <c r="Z32" s="110"/>
      <c r="AA32" s="108"/>
      <c r="AB32" s="110"/>
      <c r="AC32" s="110"/>
      <c r="AD32" s="110"/>
      <c r="AE32" s="109"/>
      <c r="AF32" s="110"/>
      <c r="AG32" s="109"/>
      <c r="AI32" s="108"/>
      <c r="AJ32" s="110">
        <v>800000</v>
      </c>
      <c r="AK32" s="110"/>
      <c r="AL32" s="116">
        <f>S31</f>
        <v>22</v>
      </c>
      <c r="AM32" s="116">
        <f>V31</f>
        <v>89</v>
      </c>
      <c r="AN32" s="110"/>
      <c r="AO32" s="110"/>
      <c r="AP32" s="110"/>
      <c r="AQ32" s="110"/>
      <c r="AR32" s="109"/>
    </row>
    <row r="33" spans="2:44" ht="14.4" customHeight="1" x14ac:dyDescent="0.3">
      <c r="B33" s="49"/>
      <c r="C33" s="53" t="s">
        <v>69</v>
      </c>
      <c r="D33" s="51"/>
      <c r="E33" s="51">
        <f>(D19+E19)/2-$E$37</f>
        <v>-1117.5</v>
      </c>
      <c r="F33" s="51"/>
      <c r="G33" s="51"/>
      <c r="H33" s="51">
        <f>(G19+H19)/2-$H$37</f>
        <v>-278</v>
      </c>
      <c r="I33" s="51"/>
      <c r="J33" s="53" t="s">
        <v>74</v>
      </c>
      <c r="K33" s="51"/>
      <c r="L33" s="51">
        <f>(K19+L19)/2-$L$37</f>
        <v>1061.5</v>
      </c>
      <c r="M33" s="51"/>
      <c r="N33" s="51"/>
      <c r="O33" s="51">
        <f>(N19+O19)/2-$O$37</f>
        <v>1139.5</v>
      </c>
      <c r="P33" s="51"/>
      <c r="Q33" s="53" t="s">
        <v>80</v>
      </c>
      <c r="R33" s="51"/>
      <c r="S33" s="51">
        <f>(R19+S19)/2-$S$37</f>
        <v>132</v>
      </c>
      <c r="T33" s="51"/>
      <c r="U33" s="51"/>
      <c r="V33" s="51">
        <f>(U19+V19)/2-$V$37</f>
        <v>276.5</v>
      </c>
      <c r="W33" s="50"/>
      <c r="Y33" s="108"/>
      <c r="Z33" s="110"/>
      <c r="AA33" s="108"/>
      <c r="AB33" s="110"/>
      <c r="AC33" s="110"/>
      <c r="AD33" s="110"/>
      <c r="AE33" s="109"/>
      <c r="AF33" s="110"/>
      <c r="AG33" s="109"/>
      <c r="AI33" s="108"/>
      <c r="AJ33" s="110">
        <v>80000</v>
      </c>
      <c r="AK33" s="110"/>
      <c r="AL33" s="116">
        <f>S32</f>
        <v>-1</v>
      </c>
      <c r="AM33" s="116">
        <f>V32</f>
        <v>37.5</v>
      </c>
      <c r="AN33" s="110"/>
      <c r="AO33" s="110"/>
      <c r="AP33" s="110"/>
      <c r="AQ33" s="110"/>
      <c r="AR33" s="109"/>
    </row>
    <row r="34" spans="2:44" x14ac:dyDescent="0.3">
      <c r="B34" s="49"/>
      <c r="C34" s="53" t="s">
        <v>70</v>
      </c>
      <c r="D34" s="51"/>
      <c r="E34" s="51">
        <f>(D20+E20)/2-$E$37</f>
        <v>-1135.5</v>
      </c>
      <c r="F34" s="51"/>
      <c r="G34" s="51"/>
      <c r="H34" s="51">
        <f>(G20+H20)/2-$H$37</f>
        <v>-545</v>
      </c>
      <c r="I34" s="51"/>
      <c r="J34" s="53" t="s">
        <v>75</v>
      </c>
      <c r="K34" s="51"/>
      <c r="L34" s="51">
        <f>(K20+L20)/2-$L$37</f>
        <v>499.5</v>
      </c>
      <c r="M34" s="51"/>
      <c r="N34" s="51"/>
      <c r="O34" s="51">
        <f>(N20+O20)/2-$O$37</f>
        <v>679</v>
      </c>
      <c r="P34" s="51"/>
      <c r="Q34" s="53" t="s">
        <v>81</v>
      </c>
      <c r="R34" s="51"/>
      <c r="S34" s="51">
        <f>(R20+S20)/2-$S$37</f>
        <v>297.5</v>
      </c>
      <c r="T34" s="51"/>
      <c r="U34" s="51"/>
      <c r="V34" s="51">
        <f>(U20+V20)/2-$V$37</f>
        <v>353</v>
      </c>
      <c r="W34" s="50"/>
      <c r="Y34" s="108"/>
      <c r="Z34" s="110"/>
      <c r="AA34" s="108"/>
      <c r="AB34" s="110"/>
      <c r="AC34" s="110"/>
      <c r="AD34" s="110"/>
      <c r="AE34" s="109"/>
      <c r="AF34" s="110"/>
      <c r="AG34" s="109"/>
      <c r="AI34" s="108"/>
      <c r="AJ34" s="110">
        <v>8000</v>
      </c>
      <c r="AK34" s="110"/>
      <c r="AL34" s="116">
        <f>S33</f>
        <v>132</v>
      </c>
      <c r="AM34" s="116">
        <f>V33</f>
        <v>276.5</v>
      </c>
      <c r="AN34" s="110"/>
      <c r="AO34" s="110"/>
      <c r="AP34" s="110"/>
      <c r="AQ34" s="110"/>
      <c r="AR34" s="109"/>
    </row>
    <row r="35" spans="2:44" x14ac:dyDescent="0.3">
      <c r="B35" s="49"/>
      <c r="C35" s="53" t="s">
        <v>71</v>
      </c>
      <c r="D35" s="51"/>
      <c r="E35" s="51">
        <f>(D21+E21)/2-$E$37</f>
        <v>-874</v>
      </c>
      <c r="F35" s="51"/>
      <c r="G35" s="51"/>
      <c r="H35" s="51">
        <f>(G21+H21)/2-$H$37</f>
        <v>-129.5</v>
      </c>
      <c r="I35" s="51"/>
      <c r="J35" s="53" t="s">
        <v>76</v>
      </c>
      <c r="K35" s="51"/>
      <c r="L35" s="51">
        <f>(K21+L21)/2-$L$37</f>
        <v>837.5</v>
      </c>
      <c r="M35" s="51"/>
      <c r="N35" s="51"/>
      <c r="O35" s="51">
        <f>(N21+O21)/2-$O$37</f>
        <v>940</v>
      </c>
      <c r="P35" s="51"/>
      <c r="Q35" s="53" t="s">
        <v>82</v>
      </c>
      <c r="R35" s="51"/>
      <c r="S35" s="51">
        <f>(R21+S21)/2-$S$37</f>
        <v>-119</v>
      </c>
      <c r="T35" s="51"/>
      <c r="U35" s="51"/>
      <c r="V35" s="51">
        <f>(U21+V21)/2-$V$37</f>
        <v>59.5</v>
      </c>
      <c r="W35" s="50"/>
      <c r="Y35" s="108"/>
      <c r="Z35" s="110"/>
      <c r="AA35" s="108"/>
      <c r="AB35" s="110"/>
      <c r="AC35" s="110"/>
      <c r="AD35" s="110"/>
      <c r="AE35" s="109"/>
      <c r="AF35" s="110"/>
      <c r="AG35" s="109"/>
      <c r="AI35" s="108"/>
      <c r="AJ35" s="110">
        <v>800</v>
      </c>
      <c r="AK35" s="110"/>
      <c r="AL35" s="116">
        <f>S34</f>
        <v>297.5</v>
      </c>
      <c r="AM35" s="116">
        <f>V34</f>
        <v>353</v>
      </c>
      <c r="AN35" s="110"/>
      <c r="AO35" s="110"/>
      <c r="AP35" s="110"/>
      <c r="AQ35" s="110"/>
      <c r="AR35" s="109"/>
    </row>
    <row r="36" spans="2:44" x14ac:dyDescent="0.3">
      <c r="B36" s="49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0"/>
      <c r="Y36" s="108"/>
      <c r="Z36" s="110"/>
      <c r="AA36" s="108"/>
      <c r="AB36" s="110"/>
      <c r="AC36" s="110"/>
      <c r="AD36" s="110"/>
      <c r="AE36" s="109"/>
      <c r="AF36" s="110"/>
      <c r="AG36" s="109"/>
      <c r="AI36" s="108"/>
      <c r="AJ36" s="110">
        <v>80</v>
      </c>
      <c r="AK36" s="110"/>
      <c r="AL36" s="116">
        <f>S35</f>
        <v>-119</v>
      </c>
      <c r="AM36" s="116">
        <f>V35</f>
        <v>59.5</v>
      </c>
      <c r="AN36" s="110"/>
      <c r="AO36" s="110"/>
      <c r="AP36" s="110"/>
      <c r="AQ36" s="110"/>
      <c r="AR36" s="109"/>
    </row>
    <row r="37" spans="2:44" x14ac:dyDescent="0.3">
      <c r="B37" s="49"/>
      <c r="C37" s="53" t="s">
        <v>77</v>
      </c>
      <c r="D37" s="55"/>
      <c r="E37" s="55">
        <f>(D23+E23)/2</f>
        <v>10185.5</v>
      </c>
      <c r="F37" s="51"/>
      <c r="G37" s="55"/>
      <c r="H37" s="55">
        <f>(G23+H23)/2</f>
        <v>7371</v>
      </c>
      <c r="I37" s="51"/>
      <c r="J37" s="53" t="s">
        <v>77</v>
      </c>
      <c r="K37" s="55"/>
      <c r="L37" s="55">
        <f>(K23+L23)/2</f>
        <v>9078.5</v>
      </c>
      <c r="M37" s="51"/>
      <c r="N37" s="55"/>
      <c r="O37" s="55">
        <f>(N23+O23)/2</f>
        <v>6660</v>
      </c>
      <c r="P37" s="51"/>
      <c r="Q37" s="53" t="s">
        <v>77</v>
      </c>
      <c r="R37" s="55"/>
      <c r="S37" s="55">
        <f>(R23+S23)/2</f>
        <v>9410</v>
      </c>
      <c r="T37" s="51"/>
      <c r="U37" s="55"/>
      <c r="V37" s="55">
        <f>(U23+V23)/2</f>
        <v>6965.5</v>
      </c>
      <c r="W37" s="50"/>
      <c r="Y37" s="108"/>
      <c r="Z37" s="110"/>
      <c r="AA37" s="108"/>
      <c r="AB37" s="110"/>
      <c r="AC37" s="110"/>
      <c r="AD37" s="110"/>
      <c r="AE37" s="109"/>
      <c r="AF37" s="110"/>
      <c r="AG37" s="109"/>
      <c r="AI37" s="108"/>
      <c r="AJ37" s="110"/>
      <c r="AK37" s="110"/>
      <c r="AL37" s="116"/>
      <c r="AM37" s="116"/>
      <c r="AN37" s="110"/>
      <c r="AO37" s="110"/>
      <c r="AP37" s="110"/>
      <c r="AQ37" s="110"/>
      <c r="AR37" s="109"/>
    </row>
    <row r="38" spans="2:44" x14ac:dyDescent="0.3">
      <c r="B38" s="4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0"/>
      <c r="Y38" s="108"/>
      <c r="Z38" s="110"/>
      <c r="AA38" s="108"/>
      <c r="AB38" s="110"/>
      <c r="AC38" s="110"/>
      <c r="AD38" s="110"/>
      <c r="AE38" s="109"/>
      <c r="AF38" s="110"/>
      <c r="AG38" s="109"/>
      <c r="AI38" s="108"/>
      <c r="AJ38" s="110"/>
      <c r="AK38" s="110"/>
      <c r="AL38" s="110"/>
      <c r="AM38" s="110"/>
      <c r="AN38" s="110"/>
      <c r="AO38" s="110"/>
      <c r="AP38" s="110"/>
      <c r="AQ38" s="110"/>
      <c r="AR38" s="109"/>
    </row>
    <row r="39" spans="2:44" x14ac:dyDescent="0.3">
      <c r="B39" s="49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0"/>
      <c r="Y39" s="108"/>
      <c r="Z39" s="110"/>
      <c r="AA39" s="111"/>
      <c r="AB39" s="112"/>
      <c r="AC39" s="112"/>
      <c r="AD39" s="112"/>
      <c r="AE39" s="113"/>
      <c r="AF39" s="110"/>
      <c r="AG39" s="109"/>
      <c r="AI39" s="108"/>
      <c r="AJ39" s="110"/>
      <c r="AK39" s="110"/>
      <c r="AL39" s="110"/>
      <c r="AM39" s="110"/>
      <c r="AN39" s="110"/>
      <c r="AO39" s="110"/>
      <c r="AP39" s="110"/>
      <c r="AQ39" s="110"/>
      <c r="AR39" s="109"/>
    </row>
    <row r="40" spans="2:44" x14ac:dyDescent="0.3">
      <c r="B40" s="4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0"/>
      <c r="Y40" s="108"/>
      <c r="Z40" s="110"/>
      <c r="AA40" s="110"/>
      <c r="AB40" s="110"/>
      <c r="AC40" s="110"/>
      <c r="AD40" s="110"/>
      <c r="AE40" s="110"/>
      <c r="AF40" s="110"/>
      <c r="AG40" s="109"/>
      <c r="AI40" s="108"/>
      <c r="AJ40" s="110"/>
      <c r="AK40" s="110"/>
      <c r="AL40" s="110"/>
      <c r="AM40" s="110"/>
      <c r="AN40" s="110"/>
      <c r="AO40" s="110"/>
      <c r="AP40" s="110"/>
      <c r="AQ40" s="110"/>
      <c r="AR40" s="109"/>
    </row>
    <row r="41" spans="2:44" x14ac:dyDescent="0.3">
      <c r="B41" s="56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4"/>
      <c r="Y41" s="108"/>
      <c r="Z41" s="110"/>
      <c r="AA41" s="110"/>
      <c r="AB41" s="110"/>
      <c r="AC41" s="110"/>
      <c r="AD41" s="110"/>
      <c r="AE41" s="110"/>
      <c r="AF41" s="110"/>
      <c r="AG41" s="109"/>
      <c r="AI41" s="108"/>
      <c r="AJ41" s="110"/>
      <c r="AK41" s="110"/>
      <c r="AL41" s="110"/>
      <c r="AM41" s="110"/>
      <c r="AN41" s="110"/>
      <c r="AO41" s="110"/>
      <c r="AP41" s="110"/>
      <c r="AQ41" s="110"/>
      <c r="AR41" s="109"/>
    </row>
    <row r="42" spans="2:44" ht="14.4" customHeight="1" x14ac:dyDescent="0.3">
      <c r="Y42" s="108"/>
      <c r="Z42" s="138" t="s">
        <v>94</v>
      </c>
      <c r="AA42" s="138"/>
      <c r="AB42" s="138"/>
      <c r="AC42" s="138"/>
      <c r="AD42" s="138"/>
      <c r="AE42" s="138"/>
      <c r="AF42" s="138"/>
      <c r="AG42" s="109"/>
      <c r="AI42" s="108"/>
      <c r="AJ42" s="138" t="s">
        <v>102</v>
      </c>
      <c r="AK42" s="138"/>
      <c r="AL42" s="138"/>
      <c r="AM42" s="138"/>
      <c r="AN42" s="138"/>
      <c r="AO42" s="138"/>
      <c r="AP42" s="138"/>
      <c r="AQ42" s="138"/>
      <c r="AR42" s="109"/>
    </row>
    <row r="43" spans="2:44" ht="14.4" customHeight="1" x14ac:dyDescent="0.3">
      <c r="Y43" s="108"/>
      <c r="Z43" s="138"/>
      <c r="AA43" s="138"/>
      <c r="AB43" s="138"/>
      <c r="AC43" s="138"/>
      <c r="AD43" s="138"/>
      <c r="AE43" s="138"/>
      <c r="AF43" s="138"/>
      <c r="AG43" s="109"/>
      <c r="AI43" s="108"/>
      <c r="AJ43" s="138"/>
      <c r="AK43" s="138"/>
      <c r="AL43" s="138"/>
      <c r="AM43" s="138"/>
      <c r="AN43" s="138"/>
      <c r="AO43" s="138"/>
      <c r="AP43" s="138"/>
      <c r="AQ43" s="138"/>
      <c r="AR43" s="109"/>
    </row>
    <row r="44" spans="2:44" ht="14.4" customHeight="1" x14ac:dyDescent="0.3">
      <c r="Y44" s="108"/>
      <c r="Z44" s="110"/>
      <c r="AA44" s="110"/>
      <c r="AB44" s="110"/>
      <c r="AC44" s="110"/>
      <c r="AD44" s="110"/>
      <c r="AE44" s="110"/>
      <c r="AF44" s="110"/>
      <c r="AG44" s="109"/>
      <c r="AI44" s="108"/>
      <c r="AJ44" s="110"/>
      <c r="AK44" s="110"/>
      <c r="AL44" s="110"/>
      <c r="AM44" s="110"/>
      <c r="AN44" s="110"/>
      <c r="AO44" s="110"/>
      <c r="AP44" s="110"/>
      <c r="AQ44" s="110"/>
      <c r="AR44" s="109"/>
    </row>
    <row r="45" spans="2:44" ht="14.4" customHeight="1" x14ac:dyDescent="0.3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Y45" s="108"/>
      <c r="Z45" s="110"/>
      <c r="AA45" s="110"/>
      <c r="AB45" s="110"/>
      <c r="AC45" s="110"/>
      <c r="AD45" s="110"/>
      <c r="AE45" s="110"/>
      <c r="AF45" s="110"/>
      <c r="AG45" s="109"/>
      <c r="AI45" s="108"/>
      <c r="AJ45" s="110"/>
      <c r="AK45" s="110"/>
      <c r="AL45" s="110"/>
      <c r="AM45" s="110"/>
      <c r="AN45" s="110"/>
      <c r="AO45" s="110"/>
      <c r="AP45" s="110"/>
      <c r="AQ45" s="110"/>
      <c r="AR45" s="109"/>
    </row>
    <row r="46" spans="2:44" ht="14.4" customHeight="1" x14ac:dyDescent="0.3">
      <c r="B46" s="60"/>
      <c r="C46" s="156" t="s">
        <v>85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61"/>
      <c r="Y46" s="108"/>
      <c r="Z46" s="116" t="s">
        <v>91</v>
      </c>
      <c r="AA46" s="116"/>
      <c r="AB46" s="116" t="s">
        <v>67</v>
      </c>
      <c r="AC46" s="116" t="s">
        <v>68</v>
      </c>
      <c r="AD46" s="116" t="s">
        <v>69</v>
      </c>
      <c r="AE46" s="116" t="s">
        <v>70</v>
      </c>
      <c r="AF46" s="116" t="s">
        <v>71</v>
      </c>
      <c r="AG46" s="109"/>
      <c r="AI46" s="108"/>
      <c r="AJ46" s="110" t="s">
        <v>100</v>
      </c>
      <c r="AK46" s="110"/>
      <c r="AL46" s="116" t="str">
        <f>D67</f>
        <v>Bitis arietans bottom</v>
      </c>
      <c r="AM46" s="116" t="str">
        <f>G67</f>
        <v>Bitis arietans top</v>
      </c>
      <c r="AN46" s="110"/>
      <c r="AO46" s="110"/>
      <c r="AP46" s="110"/>
      <c r="AQ46" s="110"/>
      <c r="AR46" s="109"/>
    </row>
    <row r="47" spans="2:44" ht="14.4" customHeight="1" x14ac:dyDescent="0.3">
      <c r="B47" s="60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61"/>
      <c r="Y47" s="108"/>
      <c r="Z47" s="110">
        <v>10</v>
      </c>
      <c r="AA47" s="110"/>
      <c r="AB47" s="110">
        <f>H31</f>
        <v>2910.5</v>
      </c>
      <c r="AC47" s="110">
        <f>H32</f>
        <v>275</v>
      </c>
      <c r="AD47" s="110">
        <f>H33</f>
        <v>-278</v>
      </c>
      <c r="AE47" s="110">
        <f>H34</f>
        <v>-545</v>
      </c>
      <c r="AF47" s="110">
        <f>H35</f>
        <v>-129.5</v>
      </c>
      <c r="AG47" s="109"/>
      <c r="AI47" s="108"/>
      <c r="AJ47" s="110">
        <v>1280000</v>
      </c>
      <c r="AK47" s="110"/>
      <c r="AL47" s="116">
        <f>E68</f>
        <v>5294</v>
      </c>
      <c r="AM47" s="116">
        <f>H68</f>
        <v>7312.5</v>
      </c>
      <c r="AN47" s="110"/>
      <c r="AO47" s="110"/>
      <c r="AP47" s="110"/>
      <c r="AQ47" s="110"/>
      <c r="AR47" s="109"/>
    </row>
    <row r="48" spans="2:44" x14ac:dyDescent="0.3">
      <c r="B48" s="60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61"/>
      <c r="Y48" s="108"/>
      <c r="Z48" s="110">
        <v>20</v>
      </c>
      <c r="AA48" s="110"/>
      <c r="AB48" s="110">
        <f>H68</f>
        <v>7312.5</v>
      </c>
      <c r="AC48" s="110">
        <f>H69</f>
        <v>1008</v>
      </c>
      <c r="AD48" s="110">
        <f>H70</f>
        <v>-375</v>
      </c>
      <c r="AE48" s="110">
        <f>H71</f>
        <v>-463.5</v>
      </c>
      <c r="AF48" s="110">
        <f>H72</f>
        <v>-90.5</v>
      </c>
      <c r="AG48" s="109"/>
      <c r="AI48" s="108"/>
      <c r="AJ48" s="110">
        <v>128000</v>
      </c>
      <c r="AK48" s="110"/>
      <c r="AL48" s="116">
        <f t="shared" ref="AL48:AL51" si="2">E69</f>
        <v>49</v>
      </c>
      <c r="AM48" s="116">
        <f t="shared" ref="AM48:AM51" si="3">H69</f>
        <v>1008</v>
      </c>
      <c r="AN48" s="110"/>
      <c r="AO48" s="110"/>
      <c r="AP48" s="110"/>
      <c r="AQ48" s="110"/>
      <c r="AR48" s="109"/>
    </row>
    <row r="49" spans="2:44" ht="14.4" customHeight="1" x14ac:dyDescent="0.3">
      <c r="B49" s="60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1"/>
      <c r="Y49" s="108"/>
      <c r="Z49" s="110">
        <v>70</v>
      </c>
      <c r="AA49" s="110"/>
      <c r="AB49" s="110">
        <f>H105</f>
        <v>32501</v>
      </c>
      <c r="AC49" s="110">
        <f>H106</f>
        <v>4527</v>
      </c>
      <c r="AD49" s="110">
        <f>H107</f>
        <v>532</v>
      </c>
      <c r="AE49" s="110">
        <f>H108</f>
        <v>194.5</v>
      </c>
      <c r="AF49" s="110">
        <f>H109</f>
        <v>483</v>
      </c>
      <c r="AG49" s="109"/>
      <c r="AI49" s="108"/>
      <c r="AJ49" s="110">
        <v>12800</v>
      </c>
      <c r="AK49" s="110"/>
      <c r="AL49" s="116">
        <f t="shared" si="2"/>
        <v>-1014.5</v>
      </c>
      <c r="AM49" s="116">
        <f t="shared" si="3"/>
        <v>-375</v>
      </c>
      <c r="AN49" s="110"/>
      <c r="AO49" s="110"/>
      <c r="AP49" s="110"/>
      <c r="AQ49" s="110"/>
      <c r="AR49" s="109"/>
    </row>
    <row r="50" spans="2:44" ht="14.4" customHeight="1" x14ac:dyDescent="0.3">
      <c r="B50" s="60"/>
      <c r="C50" s="153" t="s">
        <v>65</v>
      </c>
      <c r="D50" s="153"/>
      <c r="E50" s="153"/>
      <c r="F50" s="153"/>
      <c r="G50" s="153"/>
      <c r="H50" s="153"/>
      <c r="I50" s="153"/>
      <c r="J50" s="153"/>
      <c r="K50" s="153"/>
      <c r="L50" s="15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1"/>
      <c r="Y50" s="108"/>
      <c r="Z50" s="110">
        <v>155</v>
      </c>
      <c r="AA50" s="110"/>
      <c r="AB50" s="110">
        <f>H142</f>
        <v>76736</v>
      </c>
      <c r="AC50" s="110">
        <f>H143</f>
        <v>12672.5</v>
      </c>
      <c r="AD50" s="110">
        <f>H144</f>
        <v>1281.5</v>
      </c>
      <c r="AE50" s="110">
        <f>H145</f>
        <v>274</v>
      </c>
      <c r="AF50" s="110">
        <f>H146</f>
        <v>387.5</v>
      </c>
      <c r="AG50" s="109"/>
      <c r="AI50" s="108"/>
      <c r="AJ50" s="110">
        <v>1280</v>
      </c>
      <c r="AK50" s="110"/>
      <c r="AL50" s="116">
        <f t="shared" si="2"/>
        <v>-936.5</v>
      </c>
      <c r="AM50" s="116">
        <f t="shared" si="3"/>
        <v>-463.5</v>
      </c>
      <c r="AN50" s="110"/>
      <c r="AO50" s="110"/>
      <c r="AP50" s="110"/>
      <c r="AQ50" s="110"/>
      <c r="AR50" s="109"/>
    </row>
    <row r="51" spans="2:44" x14ac:dyDescent="0.3">
      <c r="B51" s="60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1"/>
      <c r="Y51" s="108"/>
      <c r="Z51" s="110">
        <v>1260</v>
      </c>
      <c r="AA51" s="110"/>
      <c r="AB51" s="110">
        <f>H179</f>
        <v>393675.5</v>
      </c>
      <c r="AC51" s="110">
        <f>H180</f>
        <v>94036</v>
      </c>
      <c r="AD51" s="110">
        <f>H181</f>
        <v>10638</v>
      </c>
      <c r="AE51" s="110">
        <f>H182</f>
        <v>1939</v>
      </c>
      <c r="AF51" s="110">
        <f>H183</f>
        <v>554.5</v>
      </c>
      <c r="AG51" s="109"/>
      <c r="AI51" s="108"/>
      <c r="AJ51" s="110">
        <v>128</v>
      </c>
      <c r="AK51" s="110"/>
      <c r="AL51" s="116">
        <f t="shared" si="2"/>
        <v>-883</v>
      </c>
      <c r="AM51" s="116">
        <f t="shared" si="3"/>
        <v>-90.5</v>
      </c>
      <c r="AN51" s="110"/>
      <c r="AO51" s="110"/>
      <c r="AP51" s="110"/>
      <c r="AQ51" s="110"/>
      <c r="AR51" s="109"/>
    </row>
    <row r="52" spans="2:44" x14ac:dyDescent="0.3">
      <c r="B52" s="60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1"/>
      <c r="Y52" s="108"/>
      <c r="Z52" s="110"/>
      <c r="AA52" s="110"/>
      <c r="AB52" s="110"/>
      <c r="AC52" s="110"/>
      <c r="AD52" s="110"/>
      <c r="AE52" s="110"/>
      <c r="AF52" s="110"/>
      <c r="AG52" s="109"/>
      <c r="AI52" s="108"/>
      <c r="AJ52" s="110"/>
      <c r="AK52" s="110"/>
      <c r="AL52" s="116"/>
      <c r="AM52" s="116"/>
      <c r="AN52" s="110"/>
      <c r="AO52" s="110"/>
      <c r="AP52" s="110"/>
      <c r="AQ52" s="110"/>
      <c r="AR52" s="109"/>
    </row>
    <row r="53" spans="2:44" x14ac:dyDescent="0.3">
      <c r="B53" s="60"/>
      <c r="C53" s="62"/>
      <c r="D53" s="152" t="s">
        <v>59</v>
      </c>
      <c r="E53" s="152"/>
      <c r="F53" s="62"/>
      <c r="G53" s="152" t="s">
        <v>60</v>
      </c>
      <c r="H53" s="152"/>
      <c r="I53" s="62"/>
      <c r="J53" s="62"/>
      <c r="K53" s="152" t="s">
        <v>61</v>
      </c>
      <c r="L53" s="152"/>
      <c r="M53" s="62"/>
      <c r="N53" s="152" t="s">
        <v>62</v>
      </c>
      <c r="O53" s="152"/>
      <c r="P53" s="62"/>
      <c r="Q53" s="62"/>
      <c r="R53" s="152" t="s">
        <v>63</v>
      </c>
      <c r="S53" s="152"/>
      <c r="T53" s="62"/>
      <c r="U53" s="152" t="s">
        <v>64</v>
      </c>
      <c r="V53" s="152"/>
      <c r="W53" s="61"/>
      <c r="Y53" s="108"/>
      <c r="Z53" s="110"/>
      <c r="AA53" s="110"/>
      <c r="AB53" s="110"/>
      <c r="AC53" s="110"/>
      <c r="AD53" s="110"/>
      <c r="AE53" s="110"/>
      <c r="AF53" s="110"/>
      <c r="AG53" s="109"/>
      <c r="AI53" s="108"/>
      <c r="AJ53" s="110" t="s">
        <v>100</v>
      </c>
      <c r="AK53" s="110"/>
      <c r="AL53" s="116" t="str">
        <f>K67</f>
        <v>Bitis gabonica bottom</v>
      </c>
      <c r="AM53" s="116" t="str">
        <f>N67</f>
        <v>Bitis gabonica top</v>
      </c>
      <c r="AN53" s="110"/>
      <c r="AO53" s="110"/>
      <c r="AP53" s="110"/>
      <c r="AQ53" s="110"/>
      <c r="AR53" s="109"/>
    </row>
    <row r="54" spans="2:44" x14ac:dyDescent="0.3">
      <c r="B54" s="60"/>
      <c r="C54" s="63" t="s">
        <v>67</v>
      </c>
      <c r="D54" s="64">
        <v>14831</v>
      </c>
      <c r="E54" s="64">
        <v>15298</v>
      </c>
      <c r="F54" s="62"/>
      <c r="G54" s="64">
        <v>14143</v>
      </c>
      <c r="H54" s="64">
        <v>14552</v>
      </c>
      <c r="I54" s="62"/>
      <c r="J54" s="59" t="s">
        <v>72</v>
      </c>
      <c r="K54" s="64">
        <v>21317</v>
      </c>
      <c r="L54" s="64">
        <v>22221</v>
      </c>
      <c r="M54" s="62"/>
      <c r="N54" s="64">
        <v>23023</v>
      </c>
      <c r="O54" s="64">
        <v>24946</v>
      </c>
      <c r="P54" s="62"/>
      <c r="Q54" s="59" t="s">
        <v>78</v>
      </c>
      <c r="R54" s="64">
        <v>9085</v>
      </c>
      <c r="S54" s="64">
        <v>9332</v>
      </c>
      <c r="T54" s="62"/>
      <c r="U54" s="64">
        <v>6771</v>
      </c>
      <c r="V54" s="64">
        <v>6970</v>
      </c>
      <c r="W54" s="61"/>
      <c r="Y54" s="108"/>
      <c r="Z54" s="110"/>
      <c r="AA54" s="105"/>
      <c r="AB54" s="106"/>
      <c r="AC54" s="106"/>
      <c r="AD54" s="106"/>
      <c r="AE54" s="107"/>
      <c r="AF54" s="110"/>
      <c r="AG54" s="109"/>
      <c r="AI54" s="108"/>
      <c r="AJ54" s="110">
        <v>880000</v>
      </c>
      <c r="AK54" s="110"/>
      <c r="AL54" s="116">
        <f>L68</f>
        <v>12777</v>
      </c>
      <c r="AM54" s="116">
        <f>O68</f>
        <v>17569</v>
      </c>
      <c r="AN54" s="110"/>
      <c r="AO54" s="110"/>
      <c r="AP54" s="110"/>
      <c r="AQ54" s="110"/>
      <c r="AR54" s="109"/>
    </row>
    <row r="55" spans="2:44" x14ac:dyDescent="0.3">
      <c r="B55" s="60"/>
      <c r="C55" s="65" t="s">
        <v>68</v>
      </c>
      <c r="D55" s="64">
        <v>10065</v>
      </c>
      <c r="E55" s="64">
        <v>9574</v>
      </c>
      <c r="F55" s="62"/>
      <c r="G55" s="64">
        <v>8397</v>
      </c>
      <c r="H55" s="64">
        <v>7689</v>
      </c>
      <c r="I55" s="62"/>
      <c r="J55" s="61" t="s">
        <v>73</v>
      </c>
      <c r="K55" s="64">
        <v>9945</v>
      </c>
      <c r="L55" s="64">
        <v>10396</v>
      </c>
      <c r="M55" s="62"/>
      <c r="N55" s="64">
        <v>8158</v>
      </c>
      <c r="O55" s="64">
        <v>8495</v>
      </c>
      <c r="P55" s="62"/>
      <c r="Q55" s="61" t="s">
        <v>79</v>
      </c>
      <c r="R55" s="64">
        <v>9233</v>
      </c>
      <c r="S55" s="64">
        <v>9304</v>
      </c>
      <c r="T55" s="62"/>
      <c r="U55" s="64">
        <v>6952</v>
      </c>
      <c r="V55" s="64">
        <v>7027</v>
      </c>
      <c r="W55" s="61"/>
      <c r="Y55" s="108"/>
      <c r="Z55" s="110"/>
      <c r="AA55" s="108"/>
      <c r="AB55" s="110"/>
      <c r="AC55" s="110"/>
      <c r="AD55" s="110"/>
      <c r="AE55" s="109"/>
      <c r="AF55" s="110"/>
      <c r="AG55" s="109"/>
      <c r="AI55" s="108"/>
      <c r="AJ55" s="110">
        <v>88000</v>
      </c>
      <c r="AK55" s="110"/>
      <c r="AL55" s="116">
        <f t="shared" ref="AL55:AL58" si="4">L69</f>
        <v>1178.5</v>
      </c>
      <c r="AM55" s="116">
        <f t="shared" ref="AM55:AM58" si="5">O69</f>
        <v>1911</v>
      </c>
      <c r="AN55" s="110"/>
      <c r="AO55" s="110"/>
      <c r="AP55" s="110"/>
      <c r="AQ55" s="110"/>
      <c r="AR55" s="109"/>
    </row>
    <row r="56" spans="2:44" x14ac:dyDescent="0.3">
      <c r="B56" s="60"/>
      <c r="C56" s="65" t="s">
        <v>69</v>
      </c>
      <c r="D56" s="64">
        <v>8699</v>
      </c>
      <c r="E56" s="64">
        <v>8813</v>
      </c>
      <c r="F56" s="62"/>
      <c r="G56" s="64">
        <v>6607</v>
      </c>
      <c r="H56" s="64">
        <v>6713</v>
      </c>
      <c r="I56" s="62"/>
      <c r="J56" s="61" t="s">
        <v>74</v>
      </c>
      <c r="K56" s="64">
        <v>9735</v>
      </c>
      <c r="L56" s="64">
        <v>10177</v>
      </c>
      <c r="M56" s="62"/>
      <c r="N56" s="64">
        <v>7417</v>
      </c>
      <c r="O56" s="64">
        <v>7644</v>
      </c>
      <c r="P56" s="62"/>
      <c r="Q56" s="61" t="s">
        <v>80</v>
      </c>
      <c r="R56" s="64">
        <v>9446</v>
      </c>
      <c r="S56" s="64">
        <v>9386</v>
      </c>
      <c r="T56" s="62"/>
      <c r="U56" s="64">
        <v>7072</v>
      </c>
      <c r="V56" s="64">
        <v>7205</v>
      </c>
      <c r="W56" s="61"/>
      <c r="Y56" s="108"/>
      <c r="Z56" s="110"/>
      <c r="AA56" s="108"/>
      <c r="AB56" s="110"/>
      <c r="AC56" s="110"/>
      <c r="AD56" s="110"/>
      <c r="AE56" s="109"/>
      <c r="AF56" s="110"/>
      <c r="AG56" s="109"/>
      <c r="AI56" s="108"/>
      <c r="AJ56" s="110">
        <v>8800</v>
      </c>
      <c r="AK56" s="110"/>
      <c r="AL56" s="116">
        <f t="shared" si="4"/>
        <v>964</v>
      </c>
      <c r="AM56" s="116">
        <f t="shared" si="5"/>
        <v>1115</v>
      </c>
      <c r="AN56" s="110"/>
      <c r="AO56" s="110"/>
      <c r="AP56" s="110"/>
      <c r="AQ56" s="110"/>
      <c r="AR56" s="109"/>
    </row>
    <row r="57" spans="2:44" x14ac:dyDescent="0.3">
      <c r="B57" s="60"/>
      <c r="C57" s="65" t="s">
        <v>70</v>
      </c>
      <c r="D57" s="64">
        <v>8964</v>
      </c>
      <c r="E57" s="64">
        <v>8704</v>
      </c>
      <c r="F57" s="62"/>
      <c r="G57" s="64">
        <v>6610</v>
      </c>
      <c r="H57" s="64">
        <v>6533</v>
      </c>
      <c r="I57" s="62"/>
      <c r="J57" s="61" t="s">
        <v>75</v>
      </c>
      <c r="K57" s="64">
        <v>9264</v>
      </c>
      <c r="L57" s="64">
        <v>9480</v>
      </c>
      <c r="M57" s="62"/>
      <c r="N57" s="64">
        <v>6965</v>
      </c>
      <c r="O57" s="64">
        <v>7177</v>
      </c>
      <c r="P57" s="62"/>
      <c r="Q57" s="61" t="s">
        <v>81</v>
      </c>
      <c r="R57" s="64">
        <v>10086</v>
      </c>
      <c r="S57" s="64">
        <v>9278</v>
      </c>
      <c r="T57" s="62"/>
      <c r="U57" s="64">
        <v>7454</v>
      </c>
      <c r="V57" s="64">
        <v>6815</v>
      </c>
      <c r="W57" s="61"/>
      <c r="Y57" s="108"/>
      <c r="Z57" s="110"/>
      <c r="AA57" s="108"/>
      <c r="AB57" s="110"/>
      <c r="AC57" s="110"/>
      <c r="AD57" s="110"/>
      <c r="AE57" s="109"/>
      <c r="AF57" s="110"/>
      <c r="AG57" s="109"/>
      <c r="AI57" s="108"/>
      <c r="AJ57" s="110">
        <v>880</v>
      </c>
      <c r="AK57" s="110"/>
      <c r="AL57" s="116">
        <f t="shared" si="4"/>
        <v>380</v>
      </c>
      <c r="AM57" s="116">
        <f t="shared" si="5"/>
        <v>655.5</v>
      </c>
      <c r="AN57" s="110"/>
      <c r="AO57" s="110"/>
      <c r="AP57" s="110"/>
      <c r="AQ57" s="110"/>
      <c r="AR57" s="109"/>
    </row>
    <row r="58" spans="2:44" x14ac:dyDescent="0.3">
      <c r="B58" s="60"/>
      <c r="C58" s="65" t="s">
        <v>71</v>
      </c>
      <c r="D58" s="64">
        <v>8708</v>
      </c>
      <c r="E58" s="64">
        <v>9067</v>
      </c>
      <c r="F58" s="62"/>
      <c r="G58" s="64">
        <v>6693</v>
      </c>
      <c r="H58" s="64">
        <v>7196</v>
      </c>
      <c r="I58" s="62"/>
      <c r="J58" s="61" t="s">
        <v>76</v>
      </c>
      <c r="K58" s="64">
        <v>9258</v>
      </c>
      <c r="L58" s="64">
        <v>9942</v>
      </c>
      <c r="M58" s="62"/>
      <c r="N58" s="64">
        <v>7092</v>
      </c>
      <c r="O58" s="64">
        <v>7392</v>
      </c>
      <c r="P58" s="62"/>
      <c r="Q58" s="61" t="s">
        <v>82</v>
      </c>
      <c r="R58" s="64">
        <v>9060</v>
      </c>
      <c r="S58" s="64">
        <v>9290</v>
      </c>
      <c r="T58" s="62"/>
      <c r="U58" s="64">
        <v>6668</v>
      </c>
      <c r="V58" s="64">
        <v>7117</v>
      </c>
      <c r="W58" s="61"/>
      <c r="Y58" s="108"/>
      <c r="Z58" s="110"/>
      <c r="AA58" s="108"/>
      <c r="AB58" s="110"/>
      <c r="AC58" s="110"/>
      <c r="AD58" s="110"/>
      <c r="AE58" s="109"/>
      <c r="AF58" s="110"/>
      <c r="AG58" s="109"/>
      <c r="AI58" s="108"/>
      <c r="AJ58" s="110">
        <v>88</v>
      </c>
      <c r="AK58" s="110"/>
      <c r="AL58" s="116">
        <f t="shared" si="4"/>
        <v>608</v>
      </c>
      <c r="AM58" s="116">
        <f t="shared" si="5"/>
        <v>826.5</v>
      </c>
      <c r="AN58" s="110"/>
      <c r="AO58" s="110"/>
      <c r="AP58" s="110"/>
      <c r="AQ58" s="110"/>
      <c r="AR58" s="109"/>
    </row>
    <row r="59" spans="2:44" x14ac:dyDescent="0.3">
      <c r="B59" s="60"/>
      <c r="C59" s="62"/>
      <c r="D59" s="64"/>
      <c r="E59" s="64"/>
      <c r="F59" s="62"/>
      <c r="G59" s="64"/>
      <c r="H59" s="64"/>
      <c r="I59" s="62"/>
      <c r="J59" s="61"/>
      <c r="K59" s="64"/>
      <c r="L59" s="64"/>
      <c r="M59" s="62"/>
      <c r="N59" s="64"/>
      <c r="O59" s="64"/>
      <c r="P59" s="62"/>
      <c r="Q59" s="61"/>
      <c r="R59" s="64"/>
      <c r="S59" s="64"/>
      <c r="T59" s="62"/>
      <c r="U59" s="64"/>
      <c r="V59" s="64"/>
      <c r="W59" s="61"/>
      <c r="Y59" s="108"/>
      <c r="Z59" s="110"/>
      <c r="AA59" s="108"/>
      <c r="AB59" s="110"/>
      <c r="AC59" s="110"/>
      <c r="AD59" s="110"/>
      <c r="AE59" s="109"/>
      <c r="AF59" s="110"/>
      <c r="AG59" s="109"/>
      <c r="AI59" s="108"/>
      <c r="AJ59" s="110"/>
      <c r="AK59" s="110"/>
      <c r="AL59" s="116"/>
      <c r="AM59" s="116"/>
      <c r="AN59" s="110"/>
      <c r="AO59" s="110"/>
      <c r="AP59" s="110"/>
      <c r="AQ59" s="110"/>
      <c r="AR59" s="109"/>
    </row>
    <row r="60" spans="2:44" x14ac:dyDescent="0.3">
      <c r="B60" s="60"/>
      <c r="C60" s="66" t="s">
        <v>77</v>
      </c>
      <c r="D60" s="64">
        <v>9314</v>
      </c>
      <c r="E60" s="64">
        <v>10227</v>
      </c>
      <c r="F60" s="62"/>
      <c r="G60" s="64">
        <v>6895</v>
      </c>
      <c r="H60" s="64">
        <v>7175</v>
      </c>
      <c r="I60" s="62"/>
      <c r="J60" s="67" t="s">
        <v>77</v>
      </c>
      <c r="K60" s="64">
        <v>9478</v>
      </c>
      <c r="L60" s="64">
        <v>8506</v>
      </c>
      <c r="M60" s="62"/>
      <c r="N60" s="64">
        <v>7086</v>
      </c>
      <c r="O60" s="64">
        <v>5745</v>
      </c>
      <c r="P60" s="62"/>
      <c r="Q60" s="67" t="s">
        <v>77</v>
      </c>
      <c r="R60" s="64">
        <v>9790</v>
      </c>
      <c r="S60" s="64">
        <v>8930</v>
      </c>
      <c r="T60" s="62"/>
      <c r="U60" s="64">
        <v>7461</v>
      </c>
      <c r="V60" s="64">
        <v>6211</v>
      </c>
      <c r="W60" s="61"/>
      <c r="Y60" s="108"/>
      <c r="Z60" s="110"/>
      <c r="AA60" s="108"/>
      <c r="AB60" s="110"/>
      <c r="AC60" s="110"/>
      <c r="AD60" s="110"/>
      <c r="AE60" s="109"/>
      <c r="AF60" s="110"/>
      <c r="AG60" s="109"/>
      <c r="AI60" s="108"/>
      <c r="AJ60" s="110" t="s">
        <v>100</v>
      </c>
      <c r="AK60" s="110"/>
      <c r="AL60" s="116" t="str">
        <f>R67</f>
        <v>Naja nigricollis bottom</v>
      </c>
      <c r="AM60" s="116" t="str">
        <f>U67</f>
        <v>Naja nigricollis top</v>
      </c>
      <c r="AN60" s="110"/>
      <c r="AO60" s="110"/>
      <c r="AP60" s="110"/>
      <c r="AQ60" s="110"/>
      <c r="AR60" s="109"/>
    </row>
    <row r="61" spans="2:44" ht="14.4" customHeight="1" x14ac:dyDescent="0.3">
      <c r="B61" s="60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1"/>
      <c r="Y61" s="108"/>
      <c r="Z61" s="110"/>
      <c r="AA61" s="108"/>
      <c r="AB61" s="110"/>
      <c r="AC61" s="110"/>
      <c r="AD61" s="110"/>
      <c r="AE61" s="109"/>
      <c r="AF61" s="110"/>
      <c r="AG61" s="109"/>
      <c r="AI61" s="108"/>
      <c r="AJ61" s="110">
        <v>800000</v>
      </c>
      <c r="AK61" s="110"/>
      <c r="AL61" s="116">
        <f>S68</f>
        <v>-151.5</v>
      </c>
      <c r="AM61" s="116">
        <f>V68</f>
        <v>34.5</v>
      </c>
      <c r="AN61" s="110"/>
      <c r="AO61" s="110"/>
      <c r="AP61" s="110"/>
      <c r="AQ61" s="110"/>
      <c r="AR61" s="109"/>
    </row>
    <row r="62" spans="2:44" ht="14.4" customHeight="1" x14ac:dyDescent="0.3">
      <c r="B62" s="60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1"/>
      <c r="Y62" s="108"/>
      <c r="Z62" s="110"/>
      <c r="AA62" s="108"/>
      <c r="AB62" s="110"/>
      <c r="AC62" s="110"/>
      <c r="AD62" s="110"/>
      <c r="AE62" s="109"/>
      <c r="AF62" s="110"/>
      <c r="AG62" s="109"/>
      <c r="AI62" s="108"/>
      <c r="AJ62" s="110">
        <v>80000</v>
      </c>
      <c r="AK62" s="110"/>
      <c r="AL62" s="116">
        <f t="shared" ref="AL62:AL65" si="6">S69</f>
        <v>-91.5</v>
      </c>
      <c r="AM62" s="116">
        <f t="shared" ref="AM62:AM65" si="7">V69</f>
        <v>153.5</v>
      </c>
      <c r="AN62" s="110"/>
      <c r="AO62" s="110"/>
      <c r="AP62" s="110"/>
      <c r="AQ62" s="110"/>
      <c r="AR62" s="109"/>
    </row>
    <row r="63" spans="2:44" ht="14.4" customHeight="1" x14ac:dyDescent="0.3">
      <c r="B63" s="6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1"/>
      <c r="Y63" s="108"/>
      <c r="Z63" s="110"/>
      <c r="AA63" s="108"/>
      <c r="AB63" s="110"/>
      <c r="AC63" s="110"/>
      <c r="AD63" s="110"/>
      <c r="AE63" s="109"/>
      <c r="AF63" s="110"/>
      <c r="AG63" s="109"/>
      <c r="AI63" s="108"/>
      <c r="AJ63" s="110">
        <v>8000</v>
      </c>
      <c r="AK63" s="110"/>
      <c r="AL63" s="116">
        <f t="shared" si="6"/>
        <v>56</v>
      </c>
      <c r="AM63" s="116">
        <f t="shared" si="7"/>
        <v>302.5</v>
      </c>
      <c r="AN63" s="110"/>
      <c r="AO63" s="110"/>
      <c r="AP63" s="110"/>
      <c r="AQ63" s="110"/>
      <c r="AR63" s="109"/>
    </row>
    <row r="64" spans="2:44" ht="14.4" customHeight="1" x14ac:dyDescent="0.3">
      <c r="B64" s="60"/>
      <c r="C64" s="153" t="s">
        <v>66</v>
      </c>
      <c r="D64" s="153"/>
      <c r="E64" s="153"/>
      <c r="F64" s="153"/>
      <c r="G64" s="153"/>
      <c r="H64" s="153"/>
      <c r="I64" s="153"/>
      <c r="J64" s="153"/>
      <c r="K64" s="153"/>
      <c r="L64" s="153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1"/>
      <c r="Y64" s="108"/>
      <c r="Z64" s="110"/>
      <c r="AA64" s="108"/>
      <c r="AB64" s="110"/>
      <c r="AC64" s="110"/>
      <c r="AD64" s="110"/>
      <c r="AE64" s="109"/>
      <c r="AF64" s="110"/>
      <c r="AG64" s="109"/>
      <c r="AI64" s="108"/>
      <c r="AJ64" s="110">
        <v>800</v>
      </c>
      <c r="AK64" s="110"/>
      <c r="AL64" s="116">
        <f t="shared" si="6"/>
        <v>322</v>
      </c>
      <c r="AM64" s="116">
        <f t="shared" si="7"/>
        <v>298.5</v>
      </c>
      <c r="AN64" s="110"/>
      <c r="AO64" s="110"/>
      <c r="AP64" s="110"/>
      <c r="AQ64" s="110"/>
      <c r="AR64" s="109"/>
    </row>
    <row r="65" spans="2:44" x14ac:dyDescent="0.3">
      <c r="B65" s="60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1"/>
      <c r="Y65" s="108"/>
      <c r="Z65" s="110"/>
      <c r="AA65" s="108"/>
      <c r="AB65" s="110"/>
      <c r="AC65" s="110"/>
      <c r="AD65" s="110"/>
      <c r="AE65" s="109"/>
      <c r="AF65" s="110"/>
      <c r="AG65" s="109"/>
      <c r="AI65" s="108"/>
      <c r="AJ65" s="110">
        <v>80</v>
      </c>
      <c r="AK65" s="110"/>
      <c r="AL65" s="116">
        <f t="shared" si="6"/>
        <v>-185</v>
      </c>
      <c r="AM65" s="116">
        <f t="shared" si="7"/>
        <v>56.5</v>
      </c>
      <c r="AN65" s="110"/>
      <c r="AO65" s="110"/>
      <c r="AP65" s="110"/>
      <c r="AQ65" s="110"/>
      <c r="AR65" s="109"/>
    </row>
    <row r="66" spans="2:44" x14ac:dyDescent="0.3">
      <c r="B66" s="60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1"/>
      <c r="Y66" s="108"/>
      <c r="Z66" s="110"/>
      <c r="AA66" s="108"/>
      <c r="AB66" s="110"/>
      <c r="AC66" s="110"/>
      <c r="AD66" s="110"/>
      <c r="AE66" s="109"/>
      <c r="AF66" s="110"/>
      <c r="AG66" s="109"/>
      <c r="AI66" s="108"/>
      <c r="AJ66" s="110"/>
      <c r="AK66" s="110"/>
      <c r="AL66" s="110"/>
      <c r="AM66" s="110"/>
      <c r="AN66" s="110"/>
      <c r="AO66" s="110"/>
      <c r="AP66" s="110"/>
      <c r="AQ66" s="110"/>
      <c r="AR66" s="109"/>
    </row>
    <row r="67" spans="2:44" x14ac:dyDescent="0.3">
      <c r="B67" s="60"/>
      <c r="C67" s="62"/>
      <c r="D67" s="154" t="s">
        <v>59</v>
      </c>
      <c r="E67" s="154"/>
      <c r="F67" s="62"/>
      <c r="G67" s="154" t="s">
        <v>60</v>
      </c>
      <c r="H67" s="154"/>
      <c r="I67" s="62"/>
      <c r="J67" s="62"/>
      <c r="K67" s="154" t="s">
        <v>61</v>
      </c>
      <c r="L67" s="154"/>
      <c r="M67" s="62"/>
      <c r="N67" s="154" t="s">
        <v>62</v>
      </c>
      <c r="O67" s="154"/>
      <c r="P67" s="62"/>
      <c r="Q67" s="62"/>
      <c r="R67" s="154" t="s">
        <v>63</v>
      </c>
      <c r="S67" s="154"/>
      <c r="T67" s="62"/>
      <c r="U67" s="154" t="s">
        <v>64</v>
      </c>
      <c r="V67" s="154"/>
      <c r="W67" s="61"/>
      <c r="Y67" s="108"/>
      <c r="Z67" s="110"/>
      <c r="AA67" s="108"/>
      <c r="AB67" s="110"/>
      <c r="AC67" s="110"/>
      <c r="AD67" s="110"/>
      <c r="AE67" s="109"/>
      <c r="AF67" s="110"/>
      <c r="AG67" s="109"/>
      <c r="AI67" s="108"/>
      <c r="AJ67" s="110"/>
      <c r="AK67" s="110"/>
      <c r="AL67" s="110"/>
      <c r="AM67" s="110"/>
      <c r="AN67" s="110"/>
      <c r="AO67" s="110"/>
      <c r="AP67" s="110"/>
      <c r="AQ67" s="110"/>
      <c r="AR67" s="109"/>
    </row>
    <row r="68" spans="2:44" x14ac:dyDescent="0.3">
      <c r="B68" s="60"/>
      <c r="C68" s="65" t="s">
        <v>67</v>
      </c>
      <c r="D68" s="62"/>
      <c r="E68" s="62">
        <f>(D54+E54)/2-$E$74</f>
        <v>5294</v>
      </c>
      <c r="F68" s="62"/>
      <c r="G68" s="62"/>
      <c r="H68" s="62">
        <f>(G54+H54)/2-$H$74</f>
        <v>7312.5</v>
      </c>
      <c r="I68" s="62"/>
      <c r="J68" s="65" t="s">
        <v>72</v>
      </c>
      <c r="K68" s="62"/>
      <c r="L68" s="62">
        <f>(K54+L54)/2-$L$74</f>
        <v>12777</v>
      </c>
      <c r="M68" s="62"/>
      <c r="N68" s="62"/>
      <c r="O68" s="62">
        <f>(N54+O54)/2-$O$74</f>
        <v>17569</v>
      </c>
      <c r="P68" s="62"/>
      <c r="Q68" s="65" t="s">
        <v>78</v>
      </c>
      <c r="R68" s="62"/>
      <c r="S68" s="62">
        <f>(R54+S54)/2-$S$74</f>
        <v>-151.5</v>
      </c>
      <c r="T68" s="62"/>
      <c r="U68" s="62"/>
      <c r="V68" s="62">
        <f>(U54+V54)/2-$V$74</f>
        <v>34.5</v>
      </c>
      <c r="W68" s="61"/>
      <c r="Y68" s="108"/>
      <c r="Z68" s="110"/>
      <c r="AA68" s="111"/>
      <c r="AB68" s="112"/>
      <c r="AC68" s="112"/>
      <c r="AD68" s="112"/>
      <c r="AE68" s="113"/>
      <c r="AF68" s="110"/>
      <c r="AG68" s="109"/>
      <c r="AI68" s="108"/>
      <c r="AJ68" s="110"/>
      <c r="AK68" s="110"/>
      <c r="AL68" s="110"/>
      <c r="AM68" s="110"/>
      <c r="AN68" s="110"/>
      <c r="AO68" s="110"/>
      <c r="AP68" s="110"/>
      <c r="AQ68" s="110"/>
      <c r="AR68" s="109"/>
    </row>
    <row r="69" spans="2:44" x14ac:dyDescent="0.3">
      <c r="B69" s="60"/>
      <c r="C69" s="65" t="s">
        <v>68</v>
      </c>
      <c r="D69" s="62"/>
      <c r="E69" s="62">
        <f>(D55+E55)/2-$E$74</f>
        <v>49</v>
      </c>
      <c r="F69" s="62"/>
      <c r="G69" s="62"/>
      <c r="H69" s="62">
        <f>(G55+H55)/2-$H$74</f>
        <v>1008</v>
      </c>
      <c r="I69" s="62"/>
      <c r="J69" s="65" t="s">
        <v>73</v>
      </c>
      <c r="K69" s="62"/>
      <c r="L69" s="62">
        <f>(K55+L55)/2-$L$74</f>
        <v>1178.5</v>
      </c>
      <c r="M69" s="62"/>
      <c r="N69" s="62"/>
      <c r="O69" s="62">
        <f>(N55+O55)/2-$O$74</f>
        <v>1911</v>
      </c>
      <c r="P69" s="62"/>
      <c r="Q69" s="65" t="s">
        <v>79</v>
      </c>
      <c r="R69" s="62"/>
      <c r="S69" s="62">
        <f>(R55+S55)/2-$S$74</f>
        <v>-91.5</v>
      </c>
      <c r="T69" s="62"/>
      <c r="U69" s="62"/>
      <c r="V69" s="62">
        <f>(U55+V55)/2-$V$74</f>
        <v>153.5</v>
      </c>
      <c r="W69" s="61"/>
      <c r="Y69" s="108"/>
      <c r="Z69" s="110"/>
      <c r="AA69" s="110"/>
      <c r="AB69" s="110"/>
      <c r="AC69" s="110"/>
      <c r="AD69" s="110"/>
      <c r="AE69" s="110"/>
      <c r="AF69" s="110"/>
      <c r="AG69" s="109"/>
      <c r="AI69" s="108"/>
      <c r="AJ69" s="110"/>
      <c r="AK69" s="110"/>
      <c r="AL69" s="110"/>
      <c r="AM69" s="110"/>
      <c r="AN69" s="110"/>
      <c r="AO69" s="110"/>
      <c r="AP69" s="110"/>
      <c r="AQ69" s="110"/>
      <c r="AR69" s="109"/>
    </row>
    <row r="70" spans="2:44" x14ac:dyDescent="0.3">
      <c r="B70" s="60"/>
      <c r="C70" s="65" t="s">
        <v>69</v>
      </c>
      <c r="D70" s="62"/>
      <c r="E70" s="62">
        <f>(D56+E56)/2-$E$74</f>
        <v>-1014.5</v>
      </c>
      <c r="F70" s="62"/>
      <c r="G70" s="62"/>
      <c r="H70" s="62">
        <f>(G56+H56)/2-$H$74</f>
        <v>-375</v>
      </c>
      <c r="I70" s="62"/>
      <c r="J70" s="65" t="s">
        <v>74</v>
      </c>
      <c r="K70" s="62"/>
      <c r="L70" s="62">
        <f>(K56+L56)/2-$L$74</f>
        <v>964</v>
      </c>
      <c r="M70" s="62"/>
      <c r="N70" s="62"/>
      <c r="O70" s="62">
        <f>(N56+O56)/2-$O$74</f>
        <v>1115</v>
      </c>
      <c r="P70" s="62"/>
      <c r="Q70" s="65" t="s">
        <v>80</v>
      </c>
      <c r="R70" s="62"/>
      <c r="S70" s="62">
        <f>(R56+S56)/2-$S$74</f>
        <v>56</v>
      </c>
      <c r="T70" s="62"/>
      <c r="U70" s="62"/>
      <c r="V70" s="62">
        <f>(U56+V56)/2-$V$74</f>
        <v>302.5</v>
      </c>
      <c r="W70" s="61"/>
      <c r="Y70" s="108"/>
      <c r="Z70" s="110"/>
      <c r="AA70" s="110"/>
      <c r="AB70" s="110"/>
      <c r="AC70" s="110"/>
      <c r="AD70" s="110"/>
      <c r="AE70" s="110"/>
      <c r="AF70" s="110"/>
      <c r="AG70" s="109"/>
      <c r="AI70" s="108"/>
      <c r="AJ70" s="110"/>
      <c r="AK70" s="110"/>
      <c r="AL70" s="110"/>
      <c r="AM70" s="110"/>
      <c r="AN70" s="110"/>
      <c r="AO70" s="110"/>
      <c r="AP70" s="110"/>
      <c r="AQ70" s="110"/>
      <c r="AR70" s="109"/>
    </row>
    <row r="71" spans="2:44" ht="14.4" customHeight="1" x14ac:dyDescent="0.3">
      <c r="B71" s="60"/>
      <c r="C71" s="65" t="s">
        <v>70</v>
      </c>
      <c r="D71" s="62"/>
      <c r="E71" s="62">
        <f>(D57+E57)/2-$E$74</f>
        <v>-936.5</v>
      </c>
      <c r="F71" s="62"/>
      <c r="G71" s="62"/>
      <c r="H71" s="62">
        <f>(G57+H57)/2-$H$74</f>
        <v>-463.5</v>
      </c>
      <c r="I71" s="62"/>
      <c r="J71" s="65" t="s">
        <v>75</v>
      </c>
      <c r="K71" s="62"/>
      <c r="L71" s="62">
        <f>(K57+L57)/2-$L$74</f>
        <v>380</v>
      </c>
      <c r="M71" s="62"/>
      <c r="N71" s="62"/>
      <c r="O71" s="62">
        <f>(N57+O57)/2-$O$74</f>
        <v>655.5</v>
      </c>
      <c r="P71" s="62"/>
      <c r="Q71" s="65" t="s">
        <v>81</v>
      </c>
      <c r="R71" s="62"/>
      <c r="S71" s="62">
        <f>(R57+S57)/2-$S$74</f>
        <v>322</v>
      </c>
      <c r="T71" s="62"/>
      <c r="U71" s="62"/>
      <c r="V71" s="62">
        <f>(U57+V57)/2-$V$74</f>
        <v>298.5</v>
      </c>
      <c r="W71" s="61"/>
      <c r="Y71" s="108"/>
      <c r="Z71" s="138" t="s">
        <v>95</v>
      </c>
      <c r="AA71" s="138"/>
      <c r="AB71" s="138"/>
      <c r="AC71" s="138"/>
      <c r="AD71" s="138"/>
      <c r="AE71" s="138"/>
      <c r="AF71" s="138"/>
      <c r="AG71" s="109"/>
      <c r="AI71" s="108"/>
      <c r="AJ71" s="138" t="s">
        <v>103</v>
      </c>
      <c r="AK71" s="138"/>
      <c r="AL71" s="138"/>
      <c r="AM71" s="138"/>
      <c r="AN71" s="138"/>
      <c r="AO71" s="138"/>
      <c r="AP71" s="138"/>
      <c r="AQ71" s="138"/>
      <c r="AR71" s="109"/>
    </row>
    <row r="72" spans="2:44" ht="14.4" customHeight="1" x14ac:dyDescent="0.3">
      <c r="B72" s="60"/>
      <c r="C72" s="65" t="s">
        <v>71</v>
      </c>
      <c r="D72" s="62"/>
      <c r="E72" s="62">
        <f>(D58+E58)/2-$E$74</f>
        <v>-883</v>
      </c>
      <c r="F72" s="62"/>
      <c r="G72" s="62"/>
      <c r="H72" s="62">
        <f>(G58+H58)/2-$H$74</f>
        <v>-90.5</v>
      </c>
      <c r="I72" s="62"/>
      <c r="J72" s="65" t="s">
        <v>76</v>
      </c>
      <c r="K72" s="62"/>
      <c r="L72" s="62">
        <f>(K58+L58)/2-$L$74</f>
        <v>608</v>
      </c>
      <c r="M72" s="62"/>
      <c r="N72" s="62"/>
      <c r="O72" s="62">
        <f>(N58+O58)/2-$O$74</f>
        <v>826.5</v>
      </c>
      <c r="P72" s="62"/>
      <c r="Q72" s="65" t="s">
        <v>82</v>
      </c>
      <c r="R72" s="62"/>
      <c r="S72" s="62">
        <f>(R58+S58)/2-$S$74</f>
        <v>-185</v>
      </c>
      <c r="T72" s="62"/>
      <c r="U72" s="62"/>
      <c r="V72" s="62">
        <f>(U58+V58)/2-$V$74</f>
        <v>56.5</v>
      </c>
      <c r="W72" s="61"/>
      <c r="Y72" s="108"/>
      <c r="Z72" s="138"/>
      <c r="AA72" s="138"/>
      <c r="AB72" s="138"/>
      <c r="AC72" s="138"/>
      <c r="AD72" s="138"/>
      <c r="AE72" s="138"/>
      <c r="AF72" s="138"/>
      <c r="AG72" s="109"/>
      <c r="AI72" s="108"/>
      <c r="AJ72" s="138"/>
      <c r="AK72" s="138"/>
      <c r="AL72" s="138"/>
      <c r="AM72" s="138"/>
      <c r="AN72" s="138"/>
      <c r="AO72" s="138"/>
      <c r="AP72" s="138"/>
      <c r="AQ72" s="138"/>
      <c r="AR72" s="109"/>
    </row>
    <row r="73" spans="2:44" ht="14.4" customHeight="1" x14ac:dyDescent="0.3">
      <c r="B73" s="60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1"/>
      <c r="Y73" s="108"/>
      <c r="Z73" s="110"/>
      <c r="AA73" s="110"/>
      <c r="AB73" s="110"/>
      <c r="AC73" s="110"/>
      <c r="AD73" s="110"/>
      <c r="AE73" s="110"/>
      <c r="AF73" s="110"/>
      <c r="AG73" s="109"/>
      <c r="AI73" s="108"/>
      <c r="AJ73" s="110"/>
      <c r="AK73" s="110"/>
      <c r="AL73" s="110"/>
      <c r="AM73" s="110"/>
      <c r="AN73" s="110"/>
      <c r="AO73" s="110"/>
      <c r="AP73" s="110"/>
      <c r="AQ73" s="110"/>
      <c r="AR73" s="109"/>
    </row>
    <row r="74" spans="2:44" ht="14.4" customHeight="1" x14ac:dyDescent="0.3">
      <c r="B74" s="60"/>
      <c r="C74" s="65" t="s">
        <v>77</v>
      </c>
      <c r="D74" s="68"/>
      <c r="E74" s="68">
        <f t="shared" ref="E74:H74" si="8">(D60+E60)/2</f>
        <v>9770.5</v>
      </c>
      <c r="F74" s="62"/>
      <c r="G74" s="68"/>
      <c r="H74" s="68">
        <f t="shared" si="8"/>
        <v>7035</v>
      </c>
      <c r="I74" s="62"/>
      <c r="J74" s="65" t="s">
        <v>77</v>
      </c>
      <c r="K74" s="68"/>
      <c r="L74" s="68">
        <f>(K60+L60)/2</f>
        <v>8992</v>
      </c>
      <c r="M74" s="62"/>
      <c r="N74" s="68"/>
      <c r="O74" s="68">
        <f t="shared" ref="O74" si="9">(N60+O60)/2</f>
        <v>6415.5</v>
      </c>
      <c r="P74" s="62"/>
      <c r="Q74" s="65" t="s">
        <v>77</v>
      </c>
      <c r="R74" s="68"/>
      <c r="S74" s="68">
        <f t="shared" ref="S74" si="10">(R60+S60)/2</f>
        <v>9360</v>
      </c>
      <c r="T74" s="62"/>
      <c r="U74" s="68"/>
      <c r="V74" s="68">
        <f>(U60+V60)/2</f>
        <v>6836</v>
      </c>
      <c r="W74" s="61"/>
      <c r="Y74" s="108"/>
      <c r="Z74" s="110"/>
      <c r="AA74" s="110"/>
      <c r="AB74" s="110"/>
      <c r="AC74" s="110"/>
      <c r="AD74" s="110"/>
      <c r="AE74" s="110"/>
      <c r="AF74" s="110"/>
      <c r="AG74" s="109"/>
      <c r="AI74" s="108"/>
      <c r="AJ74" s="110"/>
      <c r="AK74" s="110"/>
      <c r="AL74" s="110"/>
      <c r="AM74" s="110"/>
      <c r="AN74" s="110"/>
      <c r="AO74" s="110"/>
      <c r="AP74" s="110"/>
      <c r="AQ74" s="110"/>
      <c r="AR74" s="109"/>
    </row>
    <row r="75" spans="2:44" x14ac:dyDescent="0.3">
      <c r="B75" s="60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1"/>
      <c r="Y75" s="108"/>
      <c r="Z75" s="116" t="s">
        <v>91</v>
      </c>
      <c r="AA75" s="116"/>
      <c r="AB75" s="116" t="s">
        <v>67</v>
      </c>
      <c r="AC75" s="116" t="s">
        <v>68</v>
      </c>
      <c r="AD75" s="116" t="s">
        <v>69</v>
      </c>
      <c r="AE75" s="116" t="s">
        <v>70</v>
      </c>
      <c r="AF75" s="116" t="s">
        <v>71</v>
      </c>
      <c r="AG75" s="109"/>
      <c r="AI75" s="108"/>
      <c r="AJ75" s="110" t="s">
        <v>100</v>
      </c>
      <c r="AK75" s="110"/>
      <c r="AL75" s="116" t="str">
        <f>D104</f>
        <v>Bitis arietans bottom</v>
      </c>
      <c r="AM75" s="116" t="str">
        <f>G104</f>
        <v>Bitis arietans top</v>
      </c>
      <c r="AN75" s="110"/>
      <c r="AO75" s="110"/>
      <c r="AP75" s="110"/>
      <c r="AQ75" s="110"/>
      <c r="AR75" s="109"/>
    </row>
    <row r="76" spans="2:44" x14ac:dyDescent="0.3">
      <c r="B76" s="60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1"/>
      <c r="Y76" s="108"/>
      <c r="Z76" s="110">
        <v>10</v>
      </c>
      <c r="AA76" s="110"/>
      <c r="AB76" s="110">
        <f>L31</f>
        <v>6185</v>
      </c>
      <c r="AC76" s="110">
        <f>L32</f>
        <v>660.5</v>
      </c>
      <c r="AD76" s="110">
        <f>L33</f>
        <v>1061.5</v>
      </c>
      <c r="AE76" s="110">
        <f>L34</f>
        <v>499.5</v>
      </c>
      <c r="AF76" s="110">
        <f>L35</f>
        <v>837.5</v>
      </c>
      <c r="AG76" s="109"/>
      <c r="AI76" s="108"/>
      <c r="AJ76" s="110">
        <v>1280000</v>
      </c>
      <c r="AK76" s="110"/>
      <c r="AL76" s="116">
        <f>E105</f>
        <v>25658</v>
      </c>
      <c r="AM76" s="116">
        <f>H105</f>
        <v>32501</v>
      </c>
      <c r="AN76" s="110"/>
      <c r="AO76" s="110"/>
      <c r="AP76" s="110"/>
      <c r="AQ76" s="110"/>
      <c r="AR76" s="109"/>
    </row>
    <row r="77" spans="2:44" x14ac:dyDescent="0.3">
      <c r="B77" s="60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1"/>
      <c r="Y77" s="108"/>
      <c r="Z77" s="110">
        <v>20</v>
      </c>
      <c r="AA77" s="110"/>
      <c r="AB77" s="110">
        <f>L68</f>
        <v>12777</v>
      </c>
      <c r="AC77" s="110">
        <f>L69</f>
        <v>1178.5</v>
      </c>
      <c r="AD77" s="110">
        <f>L70</f>
        <v>964</v>
      </c>
      <c r="AE77" s="110">
        <f>L71</f>
        <v>380</v>
      </c>
      <c r="AF77" s="110">
        <f>L72</f>
        <v>608</v>
      </c>
      <c r="AG77" s="109"/>
      <c r="AI77" s="108"/>
      <c r="AJ77" s="110">
        <v>128000</v>
      </c>
      <c r="AK77" s="110"/>
      <c r="AL77" s="116">
        <f t="shared" ref="AL77:AL80" si="11">E106</f>
        <v>3184</v>
      </c>
      <c r="AM77" s="116">
        <f t="shared" ref="AM77:AM80" si="12">H106</f>
        <v>4527</v>
      </c>
      <c r="AN77" s="110"/>
      <c r="AO77" s="110"/>
      <c r="AP77" s="110"/>
      <c r="AQ77" s="110"/>
      <c r="AR77" s="109"/>
    </row>
    <row r="78" spans="2:44" x14ac:dyDescent="0.3">
      <c r="B78" s="69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7"/>
      <c r="Y78" s="108"/>
      <c r="Z78" s="110">
        <v>70</v>
      </c>
      <c r="AA78" s="110"/>
      <c r="AB78" s="110">
        <f>L105</f>
        <v>40655</v>
      </c>
      <c r="AC78" s="110">
        <f>L106</f>
        <v>4738</v>
      </c>
      <c r="AD78" s="110">
        <f>L107</f>
        <v>1416</v>
      </c>
      <c r="AE78" s="110">
        <f>L108</f>
        <v>432</v>
      </c>
      <c r="AF78" s="110">
        <f>L109</f>
        <v>646</v>
      </c>
      <c r="AG78" s="109"/>
      <c r="AI78" s="108"/>
      <c r="AJ78" s="110">
        <v>12800</v>
      </c>
      <c r="AK78" s="110"/>
      <c r="AL78" s="116">
        <f t="shared" si="11"/>
        <v>138.5</v>
      </c>
      <c r="AM78" s="116">
        <f t="shared" si="12"/>
        <v>532</v>
      </c>
      <c r="AN78" s="110"/>
      <c r="AO78" s="110"/>
      <c r="AP78" s="110"/>
      <c r="AQ78" s="110"/>
      <c r="AR78" s="109"/>
    </row>
    <row r="79" spans="2:44" x14ac:dyDescent="0.3">
      <c r="Y79" s="108"/>
      <c r="Z79" s="110">
        <v>155</v>
      </c>
      <c r="AA79" s="110"/>
      <c r="AB79" s="110">
        <f>L142</f>
        <v>86579</v>
      </c>
      <c r="AC79" s="110">
        <f>L143</f>
        <v>11273.5</v>
      </c>
      <c r="AD79" s="110">
        <f>L144</f>
        <v>2120</v>
      </c>
      <c r="AE79" s="110">
        <f>L145</f>
        <v>484.5</v>
      </c>
      <c r="AF79" s="110">
        <f>L146</f>
        <v>591.5</v>
      </c>
      <c r="AG79" s="109"/>
      <c r="AI79" s="108"/>
      <c r="AJ79" s="110">
        <v>1280</v>
      </c>
      <c r="AK79" s="110"/>
      <c r="AL79" s="116">
        <f t="shared" si="11"/>
        <v>-198.5</v>
      </c>
      <c r="AM79" s="116">
        <f t="shared" si="12"/>
        <v>194.5</v>
      </c>
      <c r="AN79" s="110"/>
      <c r="AO79" s="110"/>
      <c r="AP79" s="110"/>
      <c r="AQ79" s="110"/>
      <c r="AR79" s="109"/>
    </row>
    <row r="80" spans="2:44" ht="14.4" customHeight="1" x14ac:dyDescent="0.3">
      <c r="Y80" s="108"/>
      <c r="Z80" s="110">
        <v>1260</v>
      </c>
      <c r="AA80" s="110"/>
      <c r="AB80" s="110">
        <f>L179</f>
        <v>373567</v>
      </c>
      <c r="AC80" s="110">
        <f>L180</f>
        <v>84479</v>
      </c>
      <c r="AD80" s="110">
        <f>L181</f>
        <v>11737</v>
      </c>
      <c r="AE80" s="110">
        <f>L182</f>
        <v>1951.5</v>
      </c>
      <c r="AF80" s="110">
        <f>L183</f>
        <v>845</v>
      </c>
      <c r="AG80" s="109"/>
      <c r="AI80" s="108"/>
      <c r="AJ80" s="110">
        <v>128</v>
      </c>
      <c r="AK80" s="110"/>
      <c r="AL80" s="116">
        <f t="shared" si="11"/>
        <v>99</v>
      </c>
      <c r="AM80" s="116">
        <f t="shared" si="12"/>
        <v>483</v>
      </c>
      <c r="AN80" s="110"/>
      <c r="AO80" s="110"/>
      <c r="AP80" s="110"/>
      <c r="AQ80" s="110"/>
      <c r="AR80" s="109"/>
    </row>
    <row r="81" spans="2:44" ht="14.4" customHeight="1" x14ac:dyDescent="0.3">
      <c r="Y81" s="108"/>
      <c r="Z81" s="110"/>
      <c r="AA81" s="110"/>
      <c r="AB81" s="110"/>
      <c r="AC81" s="110"/>
      <c r="AD81" s="110"/>
      <c r="AE81" s="110"/>
      <c r="AF81" s="110"/>
      <c r="AG81" s="109"/>
      <c r="AI81" s="108"/>
      <c r="AJ81" s="110"/>
      <c r="AK81" s="110"/>
      <c r="AL81" s="116"/>
      <c r="AM81" s="116"/>
      <c r="AN81" s="110"/>
      <c r="AO81" s="110"/>
      <c r="AP81" s="110"/>
      <c r="AQ81" s="110"/>
      <c r="AR81" s="109"/>
    </row>
    <row r="82" spans="2:44" x14ac:dyDescent="0.3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6"/>
      <c r="Y82" s="108"/>
      <c r="Z82" s="110"/>
      <c r="AA82" s="110"/>
      <c r="AB82" s="110"/>
      <c r="AC82" s="110"/>
      <c r="AD82" s="110"/>
      <c r="AE82" s="110"/>
      <c r="AF82" s="110"/>
      <c r="AG82" s="109"/>
      <c r="AI82" s="108"/>
      <c r="AJ82" s="110" t="s">
        <v>100</v>
      </c>
      <c r="AK82" s="110"/>
      <c r="AL82" s="116" t="str">
        <f>K104</f>
        <v>Bitis gabonica bottom</v>
      </c>
      <c r="AM82" s="116" t="str">
        <f>N104</f>
        <v>Bitis gabonica top</v>
      </c>
      <c r="AN82" s="110"/>
      <c r="AO82" s="110"/>
      <c r="AP82" s="110"/>
      <c r="AQ82" s="110"/>
      <c r="AR82" s="109"/>
    </row>
    <row r="83" spans="2:44" x14ac:dyDescent="0.3">
      <c r="B83" s="77"/>
      <c r="C83" s="149" t="s">
        <v>84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78"/>
      <c r="Y83" s="108"/>
      <c r="Z83" s="110"/>
      <c r="AA83" s="105"/>
      <c r="AB83" s="106"/>
      <c r="AC83" s="106"/>
      <c r="AD83" s="106"/>
      <c r="AE83" s="107"/>
      <c r="AF83" s="110"/>
      <c r="AG83" s="109"/>
      <c r="AI83" s="108"/>
      <c r="AJ83" s="110">
        <v>880000</v>
      </c>
      <c r="AK83" s="110"/>
      <c r="AL83" s="116">
        <f>L105</f>
        <v>40655</v>
      </c>
      <c r="AM83" s="116">
        <f>O105</f>
        <v>55110.5</v>
      </c>
      <c r="AN83" s="110"/>
      <c r="AO83" s="110"/>
      <c r="AP83" s="110"/>
      <c r="AQ83" s="110"/>
      <c r="AR83" s="109"/>
    </row>
    <row r="84" spans="2:44" x14ac:dyDescent="0.3">
      <c r="B84" s="77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78"/>
      <c r="Y84" s="108"/>
      <c r="Z84" s="110"/>
      <c r="AA84" s="108"/>
      <c r="AB84" s="110"/>
      <c r="AC84" s="110"/>
      <c r="AD84" s="110"/>
      <c r="AE84" s="109"/>
      <c r="AF84" s="110"/>
      <c r="AG84" s="109"/>
      <c r="AI84" s="108"/>
      <c r="AJ84" s="110">
        <v>88000</v>
      </c>
      <c r="AK84" s="110"/>
      <c r="AL84" s="116">
        <f t="shared" ref="AL84:AL87" si="13">L106</f>
        <v>4738</v>
      </c>
      <c r="AM84" s="116">
        <f t="shared" ref="AM84:AM87" si="14">O106</f>
        <v>6901</v>
      </c>
      <c r="AN84" s="110"/>
      <c r="AO84" s="110"/>
      <c r="AP84" s="110"/>
      <c r="AQ84" s="110"/>
      <c r="AR84" s="109"/>
    </row>
    <row r="85" spans="2:44" x14ac:dyDescent="0.3">
      <c r="B85" s="77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78"/>
      <c r="Y85" s="108"/>
      <c r="Z85" s="110"/>
      <c r="AA85" s="108"/>
      <c r="AB85" s="110"/>
      <c r="AC85" s="110"/>
      <c r="AD85" s="110"/>
      <c r="AE85" s="109"/>
      <c r="AF85" s="110"/>
      <c r="AG85" s="109"/>
      <c r="AI85" s="108"/>
      <c r="AJ85" s="110">
        <v>8800</v>
      </c>
      <c r="AK85" s="110"/>
      <c r="AL85" s="116">
        <f t="shared" si="13"/>
        <v>1416</v>
      </c>
      <c r="AM85" s="116">
        <f t="shared" si="14"/>
        <v>1728.5</v>
      </c>
      <c r="AN85" s="110"/>
      <c r="AO85" s="110"/>
      <c r="AP85" s="110"/>
      <c r="AQ85" s="110"/>
      <c r="AR85" s="109"/>
    </row>
    <row r="86" spans="2:44" x14ac:dyDescent="0.3">
      <c r="B86" s="77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8"/>
      <c r="Y86" s="108"/>
      <c r="Z86" s="110"/>
      <c r="AA86" s="108"/>
      <c r="AB86" s="110"/>
      <c r="AC86" s="110"/>
      <c r="AD86" s="110"/>
      <c r="AE86" s="109"/>
      <c r="AF86" s="110"/>
      <c r="AG86" s="109"/>
      <c r="AI86" s="108"/>
      <c r="AJ86" s="110">
        <v>880</v>
      </c>
      <c r="AK86" s="110"/>
      <c r="AL86" s="116">
        <f t="shared" si="13"/>
        <v>432</v>
      </c>
      <c r="AM86" s="116">
        <f t="shared" si="14"/>
        <v>691.5</v>
      </c>
      <c r="AN86" s="110"/>
      <c r="AO86" s="110"/>
      <c r="AP86" s="110"/>
      <c r="AQ86" s="110"/>
      <c r="AR86" s="109"/>
    </row>
    <row r="87" spans="2:44" x14ac:dyDescent="0.3">
      <c r="B87" s="77"/>
      <c r="C87" s="147" t="s">
        <v>65</v>
      </c>
      <c r="D87" s="147"/>
      <c r="E87" s="147"/>
      <c r="F87" s="147"/>
      <c r="G87" s="147"/>
      <c r="H87" s="147"/>
      <c r="I87" s="147"/>
      <c r="J87" s="147"/>
      <c r="K87" s="147"/>
      <c r="L87" s="147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8"/>
      <c r="Y87" s="108"/>
      <c r="Z87" s="110"/>
      <c r="AA87" s="108"/>
      <c r="AB87" s="110"/>
      <c r="AC87" s="110"/>
      <c r="AD87" s="110"/>
      <c r="AE87" s="109"/>
      <c r="AF87" s="110"/>
      <c r="AG87" s="109"/>
      <c r="AI87" s="108"/>
      <c r="AJ87" s="110">
        <v>88</v>
      </c>
      <c r="AK87" s="110"/>
      <c r="AL87" s="116">
        <f t="shared" si="13"/>
        <v>646</v>
      </c>
      <c r="AM87" s="116">
        <f t="shared" si="14"/>
        <v>701.5</v>
      </c>
      <c r="AN87" s="110"/>
      <c r="AO87" s="110"/>
      <c r="AP87" s="110"/>
      <c r="AQ87" s="110"/>
      <c r="AR87" s="109"/>
    </row>
    <row r="88" spans="2:44" x14ac:dyDescent="0.3">
      <c r="B88" s="7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8"/>
      <c r="Y88" s="108"/>
      <c r="Z88" s="110"/>
      <c r="AA88" s="108"/>
      <c r="AB88" s="110"/>
      <c r="AC88" s="110"/>
      <c r="AD88" s="110"/>
      <c r="AE88" s="109"/>
      <c r="AF88" s="110"/>
      <c r="AG88" s="109"/>
      <c r="AI88" s="108"/>
      <c r="AJ88" s="110"/>
      <c r="AK88" s="110"/>
      <c r="AL88" s="116"/>
      <c r="AM88" s="116"/>
      <c r="AN88" s="110"/>
      <c r="AO88" s="110"/>
      <c r="AP88" s="110"/>
      <c r="AQ88" s="110"/>
      <c r="AR88" s="109"/>
    </row>
    <row r="89" spans="2:44" x14ac:dyDescent="0.3">
      <c r="B89" s="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8"/>
      <c r="Y89" s="108"/>
      <c r="Z89" s="110"/>
      <c r="AA89" s="108"/>
      <c r="AB89" s="110"/>
      <c r="AC89" s="110"/>
      <c r="AD89" s="110"/>
      <c r="AE89" s="109"/>
      <c r="AF89" s="110"/>
      <c r="AG89" s="109"/>
      <c r="AI89" s="108"/>
      <c r="AJ89" s="110" t="s">
        <v>100</v>
      </c>
      <c r="AK89" s="110"/>
      <c r="AL89" s="116" t="str">
        <f>R104</f>
        <v>Naja nigricollis bottom</v>
      </c>
      <c r="AM89" s="116" t="str">
        <f>U104</f>
        <v>Naja nigricollis top</v>
      </c>
      <c r="AN89" s="110"/>
      <c r="AO89" s="110"/>
      <c r="AP89" s="110"/>
      <c r="AQ89" s="110"/>
      <c r="AR89" s="109"/>
    </row>
    <row r="90" spans="2:44" x14ac:dyDescent="0.3">
      <c r="B90" s="77"/>
      <c r="C90" s="79"/>
      <c r="D90" s="151" t="s">
        <v>59</v>
      </c>
      <c r="E90" s="151"/>
      <c r="F90" s="79"/>
      <c r="G90" s="151" t="s">
        <v>60</v>
      </c>
      <c r="H90" s="151"/>
      <c r="I90" s="79"/>
      <c r="J90" s="79"/>
      <c r="K90" s="151" t="s">
        <v>61</v>
      </c>
      <c r="L90" s="151"/>
      <c r="M90" s="79"/>
      <c r="N90" s="151" t="s">
        <v>62</v>
      </c>
      <c r="O90" s="151"/>
      <c r="P90" s="79"/>
      <c r="Q90" s="79"/>
      <c r="R90" s="151" t="s">
        <v>63</v>
      </c>
      <c r="S90" s="151"/>
      <c r="T90" s="79"/>
      <c r="U90" s="151" t="s">
        <v>64</v>
      </c>
      <c r="V90" s="151"/>
      <c r="W90" s="78"/>
      <c r="Y90" s="108"/>
      <c r="Z90" s="110"/>
      <c r="AA90" s="108"/>
      <c r="AB90" s="110"/>
      <c r="AC90" s="110"/>
      <c r="AD90" s="110"/>
      <c r="AE90" s="109"/>
      <c r="AF90" s="110"/>
      <c r="AG90" s="109"/>
      <c r="AI90" s="108"/>
      <c r="AJ90" s="110">
        <v>800000</v>
      </c>
      <c r="AK90" s="110"/>
      <c r="AL90" s="116">
        <f>S105</f>
        <v>-150</v>
      </c>
      <c r="AM90" s="116">
        <f>V105</f>
        <v>-759.5</v>
      </c>
      <c r="AN90" s="110"/>
      <c r="AO90" s="110"/>
      <c r="AP90" s="110"/>
      <c r="AQ90" s="110"/>
      <c r="AR90" s="109"/>
    </row>
    <row r="91" spans="2:44" x14ac:dyDescent="0.3">
      <c r="B91" s="77"/>
      <c r="C91" s="88" t="s">
        <v>67</v>
      </c>
      <c r="D91" s="90">
        <v>35366</v>
      </c>
      <c r="E91" s="90">
        <v>33760</v>
      </c>
      <c r="F91" s="79"/>
      <c r="G91" s="90">
        <v>39350</v>
      </c>
      <c r="H91" s="90">
        <v>38252</v>
      </c>
      <c r="I91" s="79"/>
      <c r="J91" s="80" t="s">
        <v>72</v>
      </c>
      <c r="K91" s="90">
        <v>49685</v>
      </c>
      <c r="L91" s="90">
        <v>49606</v>
      </c>
      <c r="M91" s="79"/>
      <c r="N91" s="90">
        <v>60454</v>
      </c>
      <c r="O91" s="90">
        <v>62766</v>
      </c>
      <c r="P91" s="79"/>
      <c r="Q91" s="80" t="s">
        <v>78</v>
      </c>
      <c r="R91" s="90">
        <v>9192</v>
      </c>
      <c r="S91" s="90">
        <v>9358</v>
      </c>
      <c r="T91" s="79"/>
      <c r="U91" s="90">
        <v>6525</v>
      </c>
      <c r="V91" s="90">
        <v>7046</v>
      </c>
      <c r="W91" s="78"/>
      <c r="Y91" s="108"/>
      <c r="Z91" s="110"/>
      <c r="AA91" s="108"/>
      <c r="AB91" s="110"/>
      <c r="AC91" s="110"/>
      <c r="AD91" s="110"/>
      <c r="AE91" s="109"/>
      <c r="AF91" s="110"/>
      <c r="AG91" s="109"/>
      <c r="AI91" s="108"/>
      <c r="AJ91" s="110">
        <v>80000</v>
      </c>
      <c r="AK91" s="110"/>
      <c r="AL91" s="116">
        <f t="shared" ref="AL91:AL94" si="15">S106</f>
        <v>-175</v>
      </c>
      <c r="AM91" s="116">
        <f t="shared" ref="AM91:AM94" si="16">V106</f>
        <v>-667</v>
      </c>
      <c r="AN91" s="110"/>
      <c r="AO91" s="110"/>
      <c r="AP91" s="110"/>
      <c r="AQ91" s="110"/>
      <c r="AR91" s="109"/>
    </row>
    <row r="92" spans="2:44" x14ac:dyDescent="0.3">
      <c r="B92" s="77"/>
      <c r="C92" s="81" t="s">
        <v>68</v>
      </c>
      <c r="D92" s="90">
        <v>12340</v>
      </c>
      <c r="E92" s="90">
        <v>11838</v>
      </c>
      <c r="F92" s="79"/>
      <c r="G92" s="90">
        <v>11068</v>
      </c>
      <c r="H92" s="90">
        <v>10586</v>
      </c>
      <c r="I92" s="79"/>
      <c r="J92" s="82" t="s">
        <v>73</v>
      </c>
      <c r="K92" s="90">
        <v>13666</v>
      </c>
      <c r="L92" s="90">
        <v>13791</v>
      </c>
      <c r="M92" s="79"/>
      <c r="N92" s="90">
        <v>13590</v>
      </c>
      <c r="O92" s="90">
        <v>13211</v>
      </c>
      <c r="P92" s="79"/>
      <c r="Q92" s="82" t="s">
        <v>79</v>
      </c>
      <c r="R92" s="90">
        <v>9106</v>
      </c>
      <c r="S92" s="90">
        <v>9394</v>
      </c>
      <c r="T92" s="79"/>
      <c r="U92" s="90">
        <v>6879</v>
      </c>
      <c r="V92" s="90">
        <v>6877</v>
      </c>
      <c r="W92" s="78"/>
      <c r="Y92" s="108"/>
      <c r="Z92" s="110"/>
      <c r="AA92" s="108"/>
      <c r="AB92" s="110"/>
      <c r="AC92" s="110"/>
      <c r="AD92" s="110"/>
      <c r="AE92" s="109"/>
      <c r="AF92" s="110"/>
      <c r="AG92" s="109"/>
      <c r="AI92" s="108"/>
      <c r="AJ92" s="110">
        <v>8000</v>
      </c>
      <c r="AK92" s="110"/>
      <c r="AL92" s="116">
        <f t="shared" si="15"/>
        <v>-84.5</v>
      </c>
      <c r="AM92" s="116">
        <f t="shared" si="16"/>
        <v>-529.5</v>
      </c>
      <c r="AN92" s="110"/>
      <c r="AO92" s="110"/>
      <c r="AP92" s="110"/>
      <c r="AQ92" s="110"/>
      <c r="AR92" s="109"/>
    </row>
    <row r="93" spans="2:44" x14ac:dyDescent="0.3">
      <c r="B93" s="77"/>
      <c r="C93" s="81" t="s">
        <v>69</v>
      </c>
      <c r="D93" s="90">
        <v>8929</v>
      </c>
      <c r="E93" s="90">
        <v>9158</v>
      </c>
      <c r="F93" s="79"/>
      <c r="G93" s="90">
        <v>6816</v>
      </c>
      <c r="H93" s="90">
        <v>6848</v>
      </c>
      <c r="I93" s="79"/>
      <c r="J93" s="82" t="s">
        <v>74</v>
      </c>
      <c r="K93" s="90">
        <v>10183</v>
      </c>
      <c r="L93" s="90">
        <v>10630</v>
      </c>
      <c r="M93" s="79"/>
      <c r="N93" s="90">
        <v>8026</v>
      </c>
      <c r="O93" s="90">
        <v>8430</v>
      </c>
      <c r="P93" s="79"/>
      <c r="Q93" s="82" t="s">
        <v>80</v>
      </c>
      <c r="R93" s="90">
        <v>9467</v>
      </c>
      <c r="S93" s="90">
        <v>9214</v>
      </c>
      <c r="T93" s="79"/>
      <c r="U93" s="90">
        <v>7029</v>
      </c>
      <c r="V93" s="90">
        <v>7002</v>
      </c>
      <c r="W93" s="78"/>
      <c r="Y93" s="108"/>
      <c r="Z93" s="110"/>
      <c r="AA93" s="108"/>
      <c r="AB93" s="110"/>
      <c r="AC93" s="110"/>
      <c r="AD93" s="110"/>
      <c r="AE93" s="109"/>
      <c r="AF93" s="110"/>
      <c r="AG93" s="109"/>
      <c r="AI93" s="108"/>
      <c r="AJ93" s="110">
        <v>800</v>
      </c>
      <c r="AK93" s="110"/>
      <c r="AL93" s="116">
        <f t="shared" si="15"/>
        <v>103.5</v>
      </c>
      <c r="AM93" s="116">
        <f t="shared" si="16"/>
        <v>-497.5</v>
      </c>
      <c r="AN93" s="110"/>
      <c r="AO93" s="110"/>
      <c r="AP93" s="110"/>
      <c r="AQ93" s="110"/>
      <c r="AR93" s="109"/>
    </row>
    <row r="94" spans="2:44" x14ac:dyDescent="0.3">
      <c r="B94" s="77"/>
      <c r="C94" s="81" t="s">
        <v>70</v>
      </c>
      <c r="D94" s="90">
        <v>8753</v>
      </c>
      <c r="E94" s="90">
        <v>8660</v>
      </c>
      <c r="F94" s="79"/>
      <c r="G94" s="90">
        <v>6523</v>
      </c>
      <c r="H94" s="90">
        <v>6466</v>
      </c>
      <c r="I94" s="79"/>
      <c r="J94" s="82" t="s">
        <v>75</v>
      </c>
      <c r="K94" s="90">
        <v>9331</v>
      </c>
      <c r="L94" s="90">
        <v>9514</v>
      </c>
      <c r="M94" s="79"/>
      <c r="N94" s="90">
        <v>7085</v>
      </c>
      <c r="O94" s="90">
        <v>7297</v>
      </c>
      <c r="P94" s="79"/>
      <c r="Q94" s="82" t="s">
        <v>81</v>
      </c>
      <c r="R94" s="90">
        <v>9892</v>
      </c>
      <c r="S94" s="90">
        <v>9165</v>
      </c>
      <c r="T94" s="79"/>
      <c r="U94" s="90">
        <v>7280</v>
      </c>
      <c r="V94" s="90">
        <v>6815</v>
      </c>
      <c r="W94" s="78"/>
      <c r="Y94" s="108"/>
      <c r="Z94" s="110"/>
      <c r="AA94" s="108"/>
      <c r="AB94" s="110"/>
      <c r="AC94" s="110"/>
      <c r="AD94" s="110"/>
      <c r="AE94" s="109"/>
      <c r="AF94" s="110"/>
      <c r="AG94" s="109"/>
      <c r="AI94" s="108"/>
      <c r="AJ94" s="110">
        <v>80</v>
      </c>
      <c r="AK94" s="110"/>
      <c r="AL94" s="116">
        <f t="shared" si="15"/>
        <v>-340.5</v>
      </c>
      <c r="AM94" s="116">
        <f t="shared" si="16"/>
        <v>-687.5</v>
      </c>
      <c r="AN94" s="110"/>
      <c r="AO94" s="110"/>
      <c r="AP94" s="110"/>
      <c r="AQ94" s="110"/>
      <c r="AR94" s="109"/>
    </row>
    <row r="95" spans="2:44" x14ac:dyDescent="0.3">
      <c r="B95" s="77"/>
      <c r="C95" s="81" t="s">
        <v>71</v>
      </c>
      <c r="D95" s="90">
        <v>8793</v>
      </c>
      <c r="E95" s="90">
        <v>9215</v>
      </c>
      <c r="F95" s="79"/>
      <c r="G95" s="90">
        <v>6475</v>
      </c>
      <c r="H95" s="90">
        <v>7091</v>
      </c>
      <c r="I95" s="79"/>
      <c r="J95" s="82" t="s">
        <v>76</v>
      </c>
      <c r="K95" s="90">
        <v>9387</v>
      </c>
      <c r="L95" s="90">
        <v>9886</v>
      </c>
      <c r="M95" s="79"/>
      <c r="N95" s="90">
        <v>7046</v>
      </c>
      <c r="O95" s="90">
        <v>7356</v>
      </c>
      <c r="P95" s="79"/>
      <c r="Q95" s="82" t="s">
        <v>82</v>
      </c>
      <c r="R95" s="90">
        <v>8871</v>
      </c>
      <c r="S95" s="90">
        <v>9298</v>
      </c>
      <c r="T95" s="79"/>
      <c r="U95" s="90">
        <v>6622</v>
      </c>
      <c r="V95" s="90">
        <v>7093</v>
      </c>
      <c r="W95" s="78"/>
      <c r="Y95" s="108"/>
      <c r="Z95" s="110"/>
      <c r="AA95" s="108"/>
      <c r="AB95" s="110"/>
      <c r="AC95" s="110"/>
      <c r="AD95" s="110"/>
      <c r="AE95" s="109"/>
      <c r="AF95" s="110"/>
      <c r="AG95" s="109"/>
      <c r="AI95" s="108"/>
      <c r="AJ95" s="110"/>
      <c r="AK95" s="110"/>
      <c r="AL95" s="110"/>
      <c r="AM95" s="110"/>
      <c r="AN95" s="110"/>
      <c r="AO95" s="110"/>
      <c r="AP95" s="110"/>
      <c r="AQ95" s="110"/>
      <c r="AR95" s="109"/>
    </row>
    <row r="96" spans="2:44" x14ac:dyDescent="0.3">
      <c r="B96" s="77"/>
      <c r="C96" s="79"/>
      <c r="D96" s="83"/>
      <c r="E96" s="83"/>
      <c r="F96" s="79"/>
      <c r="G96" s="83"/>
      <c r="H96" s="83"/>
      <c r="I96" s="79"/>
      <c r="J96" s="78"/>
      <c r="K96" s="83"/>
      <c r="L96" s="83"/>
      <c r="M96" s="79"/>
      <c r="N96" s="83"/>
      <c r="O96" s="83"/>
      <c r="P96" s="79"/>
      <c r="Q96" s="78"/>
      <c r="R96" s="83"/>
      <c r="S96" s="83"/>
      <c r="T96" s="79"/>
      <c r="U96" s="83"/>
      <c r="V96" s="83"/>
      <c r="W96" s="78"/>
      <c r="Y96" s="108"/>
      <c r="Z96" s="110"/>
      <c r="AA96" s="108"/>
      <c r="AB96" s="110"/>
      <c r="AC96" s="110"/>
      <c r="AD96" s="110"/>
      <c r="AE96" s="109"/>
      <c r="AF96" s="110"/>
      <c r="AG96" s="109"/>
      <c r="AI96" s="108"/>
      <c r="AJ96" s="110"/>
      <c r="AK96" s="110"/>
      <c r="AL96" s="110"/>
      <c r="AM96" s="110"/>
      <c r="AN96" s="110"/>
      <c r="AO96" s="110"/>
      <c r="AP96" s="110"/>
      <c r="AQ96" s="110"/>
      <c r="AR96" s="109"/>
    </row>
    <row r="97" spans="2:44" x14ac:dyDescent="0.3">
      <c r="B97" s="77"/>
      <c r="C97" s="89" t="s">
        <v>77</v>
      </c>
      <c r="D97" s="90">
        <v>9331</v>
      </c>
      <c r="E97" s="90">
        <v>8479</v>
      </c>
      <c r="F97" s="79"/>
      <c r="G97" s="90">
        <v>6821</v>
      </c>
      <c r="H97" s="90">
        <v>5779</v>
      </c>
      <c r="I97" s="79"/>
      <c r="J97" s="84" t="s">
        <v>77</v>
      </c>
      <c r="K97" s="90">
        <v>9508</v>
      </c>
      <c r="L97" s="90">
        <v>8473</v>
      </c>
      <c r="M97" s="79"/>
      <c r="N97" s="90">
        <v>7106</v>
      </c>
      <c r="O97" s="90">
        <v>5893</v>
      </c>
      <c r="P97" s="79"/>
      <c r="Q97" s="84" t="s">
        <v>77</v>
      </c>
      <c r="R97" s="90">
        <v>9901</v>
      </c>
      <c r="S97" s="90">
        <v>8949</v>
      </c>
      <c r="T97" s="79"/>
      <c r="U97" s="90">
        <v>7361</v>
      </c>
      <c r="V97" s="90">
        <v>7729</v>
      </c>
      <c r="W97" s="78"/>
      <c r="Y97" s="108"/>
      <c r="Z97" s="110"/>
      <c r="AA97" s="111"/>
      <c r="AB97" s="112"/>
      <c r="AC97" s="112"/>
      <c r="AD97" s="112"/>
      <c r="AE97" s="113"/>
      <c r="AF97" s="110"/>
      <c r="AG97" s="109"/>
      <c r="AI97" s="108"/>
      <c r="AJ97" s="110"/>
      <c r="AK97" s="110"/>
      <c r="AL97" s="110"/>
      <c r="AM97" s="110"/>
      <c r="AN97" s="110"/>
      <c r="AO97" s="110"/>
      <c r="AP97" s="110"/>
      <c r="AQ97" s="110"/>
      <c r="AR97" s="109"/>
    </row>
    <row r="98" spans="2:44" x14ac:dyDescent="0.3">
      <c r="B98" s="7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8"/>
      <c r="Y98" s="108"/>
      <c r="Z98" s="110"/>
      <c r="AA98" s="110"/>
      <c r="AB98" s="110"/>
      <c r="AC98" s="110"/>
      <c r="AD98" s="110"/>
      <c r="AE98" s="110"/>
      <c r="AF98" s="110"/>
      <c r="AG98" s="109"/>
      <c r="AI98" s="108"/>
      <c r="AJ98" s="110"/>
      <c r="AK98" s="110"/>
      <c r="AL98" s="110"/>
      <c r="AM98" s="110"/>
      <c r="AN98" s="110"/>
      <c r="AO98" s="110"/>
      <c r="AP98" s="110"/>
      <c r="AQ98" s="110"/>
      <c r="AR98" s="109"/>
    </row>
    <row r="99" spans="2:44" x14ac:dyDescent="0.3">
      <c r="B99" s="7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8"/>
      <c r="Y99" s="108"/>
      <c r="Z99" s="110"/>
      <c r="AA99" s="110"/>
      <c r="AB99" s="110"/>
      <c r="AC99" s="110"/>
      <c r="AD99" s="110"/>
      <c r="AE99" s="110"/>
      <c r="AF99" s="110"/>
      <c r="AG99" s="109"/>
      <c r="AI99" s="108"/>
      <c r="AJ99" s="110"/>
      <c r="AK99" s="110"/>
      <c r="AL99" s="110"/>
      <c r="AM99" s="110"/>
      <c r="AN99" s="110"/>
      <c r="AO99" s="110"/>
      <c r="AP99" s="110"/>
      <c r="AQ99" s="110"/>
      <c r="AR99" s="109"/>
    </row>
    <row r="100" spans="2:44" ht="14.4" customHeight="1" x14ac:dyDescent="0.3">
      <c r="B100" s="7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8"/>
      <c r="Y100" s="108"/>
      <c r="Z100" s="138" t="s">
        <v>96</v>
      </c>
      <c r="AA100" s="138"/>
      <c r="AB100" s="138"/>
      <c r="AC100" s="138"/>
      <c r="AD100" s="138"/>
      <c r="AE100" s="138"/>
      <c r="AF100" s="138"/>
      <c r="AG100" s="109"/>
      <c r="AI100" s="108"/>
      <c r="AJ100" s="138" t="s">
        <v>104</v>
      </c>
      <c r="AK100" s="138"/>
      <c r="AL100" s="138"/>
      <c r="AM100" s="138"/>
      <c r="AN100" s="138"/>
      <c r="AO100" s="138"/>
      <c r="AP100" s="138"/>
      <c r="AQ100" s="138"/>
      <c r="AR100" s="109"/>
    </row>
    <row r="101" spans="2:44" ht="14.4" customHeight="1" x14ac:dyDescent="0.3">
      <c r="B101" s="77"/>
      <c r="C101" s="147" t="s">
        <v>66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8"/>
      <c r="Y101" s="108"/>
      <c r="Z101" s="138"/>
      <c r="AA101" s="138"/>
      <c r="AB101" s="138"/>
      <c r="AC101" s="138"/>
      <c r="AD101" s="138"/>
      <c r="AE101" s="138"/>
      <c r="AF101" s="138"/>
      <c r="AG101" s="109"/>
      <c r="AI101" s="108"/>
      <c r="AJ101" s="138"/>
      <c r="AK101" s="138"/>
      <c r="AL101" s="138"/>
      <c r="AM101" s="138"/>
      <c r="AN101" s="138"/>
      <c r="AO101" s="138"/>
      <c r="AP101" s="138"/>
      <c r="AQ101" s="138"/>
      <c r="AR101" s="109"/>
    </row>
    <row r="102" spans="2:44" x14ac:dyDescent="0.3">
      <c r="B102" s="7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8"/>
      <c r="Y102" s="108"/>
      <c r="Z102" s="110"/>
      <c r="AA102" s="110"/>
      <c r="AB102" s="110"/>
      <c r="AC102" s="110"/>
      <c r="AD102" s="110"/>
      <c r="AE102" s="110"/>
      <c r="AF102" s="110"/>
      <c r="AG102" s="109"/>
      <c r="AI102" s="108"/>
      <c r="AJ102" s="110"/>
      <c r="AK102" s="110"/>
      <c r="AL102" s="110"/>
      <c r="AM102" s="110"/>
      <c r="AN102" s="110"/>
      <c r="AO102" s="110"/>
      <c r="AP102" s="110"/>
      <c r="AQ102" s="110"/>
      <c r="AR102" s="109"/>
    </row>
    <row r="103" spans="2:44" x14ac:dyDescent="0.3">
      <c r="B103" s="7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8"/>
      <c r="Y103" s="108"/>
      <c r="Z103" s="110"/>
      <c r="AA103" s="110"/>
      <c r="AB103" s="110"/>
      <c r="AC103" s="110"/>
      <c r="AD103" s="110"/>
      <c r="AE103" s="110"/>
      <c r="AF103" s="110"/>
      <c r="AG103" s="109"/>
      <c r="AI103" s="108"/>
      <c r="AJ103" s="110"/>
      <c r="AK103" s="110"/>
      <c r="AL103" s="110"/>
      <c r="AM103" s="110"/>
      <c r="AN103" s="110"/>
      <c r="AO103" s="110"/>
      <c r="AP103" s="110"/>
      <c r="AQ103" s="110"/>
      <c r="AR103" s="109"/>
    </row>
    <row r="104" spans="2:44" x14ac:dyDescent="0.3">
      <c r="B104" s="77"/>
      <c r="C104" s="79"/>
      <c r="D104" s="148" t="s">
        <v>59</v>
      </c>
      <c r="E104" s="148"/>
      <c r="F104" s="79"/>
      <c r="G104" s="148" t="s">
        <v>60</v>
      </c>
      <c r="H104" s="148"/>
      <c r="I104" s="79"/>
      <c r="J104" s="79"/>
      <c r="K104" s="148" t="s">
        <v>61</v>
      </c>
      <c r="L104" s="148"/>
      <c r="M104" s="79"/>
      <c r="N104" s="148" t="s">
        <v>62</v>
      </c>
      <c r="O104" s="148"/>
      <c r="P104" s="79"/>
      <c r="Q104" s="79"/>
      <c r="R104" s="148" t="s">
        <v>63</v>
      </c>
      <c r="S104" s="148"/>
      <c r="T104" s="79"/>
      <c r="U104" s="148" t="s">
        <v>64</v>
      </c>
      <c r="V104" s="148"/>
      <c r="W104" s="78"/>
      <c r="Y104" s="108"/>
      <c r="Z104" s="116" t="s">
        <v>91</v>
      </c>
      <c r="AA104" s="116"/>
      <c r="AB104" s="116" t="s">
        <v>67</v>
      </c>
      <c r="AC104" s="116" t="s">
        <v>68</v>
      </c>
      <c r="AD104" s="116" t="s">
        <v>69</v>
      </c>
      <c r="AE104" s="116" t="s">
        <v>70</v>
      </c>
      <c r="AF104" s="116" t="s">
        <v>71</v>
      </c>
      <c r="AG104" s="109"/>
      <c r="AI104" s="108"/>
      <c r="AJ104" s="110" t="s">
        <v>100</v>
      </c>
      <c r="AK104" s="110"/>
      <c r="AL104" s="116" t="str">
        <f>D141</f>
        <v>Bitis arietans bottom</v>
      </c>
      <c r="AM104" s="116" t="str">
        <f>G141</f>
        <v>Bitis arietans top</v>
      </c>
      <c r="AN104" s="110"/>
      <c r="AO104" s="110"/>
      <c r="AP104" s="110"/>
      <c r="AQ104" s="110"/>
      <c r="AR104" s="109"/>
    </row>
    <row r="105" spans="2:44" x14ac:dyDescent="0.3">
      <c r="B105" s="77"/>
      <c r="C105" s="81" t="s">
        <v>67</v>
      </c>
      <c r="D105" s="79"/>
      <c r="E105" s="79">
        <f>(D91+E91)/2-$E$111</f>
        <v>25658</v>
      </c>
      <c r="F105" s="79"/>
      <c r="G105" s="79"/>
      <c r="H105" s="79">
        <f>(G91+H91)/2-$H$111</f>
        <v>32501</v>
      </c>
      <c r="I105" s="79"/>
      <c r="J105" s="81" t="s">
        <v>72</v>
      </c>
      <c r="K105" s="79"/>
      <c r="L105" s="79">
        <f>(K91+L91)/2-$L$111</f>
        <v>40655</v>
      </c>
      <c r="M105" s="79"/>
      <c r="N105" s="79"/>
      <c r="O105" s="79">
        <f>(N91+O91)/2-$O$111</f>
        <v>55110.5</v>
      </c>
      <c r="P105" s="79"/>
      <c r="Q105" s="81" t="s">
        <v>78</v>
      </c>
      <c r="R105" s="79"/>
      <c r="S105" s="79">
        <f>(R91+S91)/2-$S$111</f>
        <v>-150</v>
      </c>
      <c r="T105" s="79"/>
      <c r="U105" s="79"/>
      <c r="V105" s="79">
        <f>(U91+V91)/2-$V$111</f>
        <v>-759.5</v>
      </c>
      <c r="W105" s="78"/>
      <c r="Y105" s="108"/>
      <c r="Z105" s="110">
        <v>10</v>
      </c>
      <c r="AA105" s="110"/>
      <c r="AB105" s="110">
        <f>O31</f>
        <v>7948</v>
      </c>
      <c r="AC105" s="110">
        <f>O32</f>
        <v>997.5</v>
      </c>
      <c r="AD105" s="110">
        <f>O33</f>
        <v>1139.5</v>
      </c>
      <c r="AE105" s="110">
        <f>O34</f>
        <v>679</v>
      </c>
      <c r="AF105" s="110">
        <f>O35</f>
        <v>940</v>
      </c>
      <c r="AG105" s="109"/>
      <c r="AI105" s="108"/>
      <c r="AJ105" s="110">
        <v>1280000</v>
      </c>
      <c r="AK105" s="110"/>
      <c r="AL105" s="116">
        <f>E142</f>
        <v>59522</v>
      </c>
      <c r="AM105" s="116">
        <f>H142</f>
        <v>76736</v>
      </c>
      <c r="AN105" s="110"/>
      <c r="AO105" s="110"/>
      <c r="AP105" s="110"/>
      <c r="AQ105" s="110"/>
      <c r="AR105" s="109"/>
    </row>
    <row r="106" spans="2:44" x14ac:dyDescent="0.3">
      <c r="B106" s="77"/>
      <c r="C106" s="81" t="s">
        <v>68</v>
      </c>
      <c r="D106" s="79"/>
      <c r="E106" s="79">
        <f>(D92+E92)/2-$E$111</f>
        <v>3184</v>
      </c>
      <c r="F106" s="79"/>
      <c r="G106" s="79"/>
      <c r="H106" s="79">
        <f>(G92+H92)/2-$H$111</f>
        <v>4527</v>
      </c>
      <c r="I106" s="79"/>
      <c r="J106" s="81" t="s">
        <v>73</v>
      </c>
      <c r="K106" s="79"/>
      <c r="L106" s="79">
        <f>(K92+L92)/2-$L$111</f>
        <v>4738</v>
      </c>
      <c r="M106" s="79"/>
      <c r="N106" s="79"/>
      <c r="O106" s="79">
        <f>(N92+O92)/2-$O$111</f>
        <v>6901</v>
      </c>
      <c r="P106" s="79"/>
      <c r="Q106" s="81" t="s">
        <v>79</v>
      </c>
      <c r="R106" s="79"/>
      <c r="S106" s="79">
        <f>(R92+S92)/2-$S$111</f>
        <v>-175</v>
      </c>
      <c r="T106" s="79"/>
      <c r="U106" s="79"/>
      <c r="V106" s="79">
        <f>(U92+V92)/2-$V$111</f>
        <v>-667</v>
      </c>
      <c r="W106" s="78"/>
      <c r="Y106" s="108"/>
      <c r="Z106" s="110">
        <v>20</v>
      </c>
      <c r="AA106" s="110"/>
      <c r="AB106" s="110">
        <f>O68</f>
        <v>17569</v>
      </c>
      <c r="AC106" s="110">
        <f>O69</f>
        <v>1911</v>
      </c>
      <c r="AD106" s="110">
        <f>O70</f>
        <v>1115</v>
      </c>
      <c r="AE106" s="110">
        <f>O71</f>
        <v>655.5</v>
      </c>
      <c r="AF106" s="110">
        <f>O72</f>
        <v>826.5</v>
      </c>
      <c r="AG106" s="109"/>
      <c r="AI106" s="108"/>
      <c r="AJ106" s="110">
        <v>128000</v>
      </c>
      <c r="AK106" s="110"/>
      <c r="AL106" s="116">
        <f t="shared" ref="AL106:AL109" si="17">E143</f>
        <v>9485.5</v>
      </c>
      <c r="AM106" s="116">
        <f t="shared" ref="AM106:AM109" si="18">H143</f>
        <v>12672.5</v>
      </c>
      <c r="AN106" s="110"/>
      <c r="AO106" s="110"/>
      <c r="AP106" s="110"/>
      <c r="AQ106" s="110"/>
      <c r="AR106" s="109"/>
    </row>
    <row r="107" spans="2:44" x14ac:dyDescent="0.3">
      <c r="B107" s="77"/>
      <c r="C107" s="81" t="s">
        <v>69</v>
      </c>
      <c r="D107" s="79"/>
      <c r="E107" s="79">
        <f>(D93+E93)/2-$E$111</f>
        <v>138.5</v>
      </c>
      <c r="F107" s="79"/>
      <c r="G107" s="79"/>
      <c r="H107" s="79">
        <f>(G93+H93)/2-$H$111</f>
        <v>532</v>
      </c>
      <c r="I107" s="79"/>
      <c r="J107" s="81" t="s">
        <v>74</v>
      </c>
      <c r="K107" s="79"/>
      <c r="L107" s="79">
        <f>(K93+L93)/2-$L$111</f>
        <v>1416</v>
      </c>
      <c r="M107" s="79"/>
      <c r="N107" s="79"/>
      <c r="O107" s="79">
        <f>(N93+O93)/2-$O$111</f>
        <v>1728.5</v>
      </c>
      <c r="P107" s="79"/>
      <c r="Q107" s="81" t="s">
        <v>80</v>
      </c>
      <c r="R107" s="79"/>
      <c r="S107" s="79">
        <f>(R93+S93)/2-$S$111</f>
        <v>-84.5</v>
      </c>
      <c r="T107" s="79"/>
      <c r="U107" s="79"/>
      <c r="V107" s="79">
        <f>(U93+V93)/2-$V$111</f>
        <v>-529.5</v>
      </c>
      <c r="W107" s="78"/>
      <c r="Y107" s="108"/>
      <c r="Z107" s="110">
        <v>70</v>
      </c>
      <c r="AA107" s="110"/>
      <c r="AB107" s="110">
        <f>O105</f>
        <v>55110.5</v>
      </c>
      <c r="AC107" s="110">
        <f>O106</f>
        <v>6901</v>
      </c>
      <c r="AD107" s="110">
        <f>O107</f>
        <v>1728.5</v>
      </c>
      <c r="AE107" s="110">
        <f>O108</f>
        <v>691.5</v>
      </c>
      <c r="AF107" s="110">
        <f>O109</f>
        <v>701.5</v>
      </c>
      <c r="AG107" s="109"/>
      <c r="AI107" s="108"/>
      <c r="AJ107" s="110">
        <v>12800</v>
      </c>
      <c r="AK107" s="110"/>
      <c r="AL107" s="116">
        <f t="shared" si="17"/>
        <v>718.5</v>
      </c>
      <c r="AM107" s="116">
        <f t="shared" si="18"/>
        <v>1281.5</v>
      </c>
      <c r="AN107" s="110"/>
      <c r="AO107" s="110"/>
      <c r="AP107" s="110"/>
      <c r="AQ107" s="110"/>
      <c r="AR107" s="109"/>
    </row>
    <row r="108" spans="2:44" x14ac:dyDescent="0.3">
      <c r="B108" s="77"/>
      <c r="C108" s="81" t="s">
        <v>70</v>
      </c>
      <c r="D108" s="79"/>
      <c r="E108" s="79">
        <f>(D94+E94)/2-$E$111</f>
        <v>-198.5</v>
      </c>
      <c r="F108" s="79"/>
      <c r="G108" s="79"/>
      <c r="H108" s="79">
        <f>(G94+H94)/2-$H$111</f>
        <v>194.5</v>
      </c>
      <c r="I108" s="79"/>
      <c r="J108" s="81" t="s">
        <v>75</v>
      </c>
      <c r="K108" s="79"/>
      <c r="L108" s="79">
        <f>(K94+L94)/2-$L$111</f>
        <v>432</v>
      </c>
      <c r="M108" s="79"/>
      <c r="N108" s="79"/>
      <c r="O108" s="79">
        <f>(N94+O94)/2-$O$111</f>
        <v>691.5</v>
      </c>
      <c r="P108" s="79"/>
      <c r="Q108" s="81" t="s">
        <v>81</v>
      </c>
      <c r="R108" s="79"/>
      <c r="S108" s="79">
        <f>(R94+S94)/2-$S$111</f>
        <v>103.5</v>
      </c>
      <c r="T108" s="79"/>
      <c r="U108" s="79"/>
      <c r="V108" s="79">
        <f>(U94+V94)/2-$V$111</f>
        <v>-497.5</v>
      </c>
      <c r="W108" s="78"/>
      <c r="Y108" s="108"/>
      <c r="Z108" s="110">
        <v>155</v>
      </c>
      <c r="AA108" s="110"/>
      <c r="AB108" s="110">
        <f>O142</f>
        <v>117491.5</v>
      </c>
      <c r="AC108" s="110">
        <f>O143</f>
        <v>15207.5</v>
      </c>
      <c r="AD108" s="110">
        <f>O144</f>
        <v>2668.5</v>
      </c>
      <c r="AE108" s="110">
        <f>O145</f>
        <v>793.5</v>
      </c>
      <c r="AF108" s="110">
        <f>O146</f>
        <v>896</v>
      </c>
      <c r="AG108" s="109"/>
      <c r="AI108" s="108"/>
      <c r="AJ108" s="110">
        <v>1280</v>
      </c>
      <c r="AK108" s="110"/>
      <c r="AL108" s="116">
        <f t="shared" si="17"/>
        <v>-40.5</v>
      </c>
      <c r="AM108" s="116">
        <f t="shared" si="18"/>
        <v>274</v>
      </c>
      <c r="AN108" s="110"/>
      <c r="AO108" s="110"/>
      <c r="AP108" s="110"/>
      <c r="AQ108" s="110"/>
      <c r="AR108" s="109"/>
    </row>
    <row r="109" spans="2:44" x14ac:dyDescent="0.3">
      <c r="B109" s="77"/>
      <c r="C109" s="81" t="s">
        <v>71</v>
      </c>
      <c r="D109" s="79"/>
      <c r="E109" s="79">
        <f>(D95+E95)/2-$E$111</f>
        <v>99</v>
      </c>
      <c r="F109" s="79"/>
      <c r="G109" s="79"/>
      <c r="H109" s="79">
        <f>(G95+H95)/2-$H$111</f>
        <v>483</v>
      </c>
      <c r="I109" s="79"/>
      <c r="J109" s="81" t="s">
        <v>76</v>
      </c>
      <c r="K109" s="79"/>
      <c r="L109" s="79">
        <f>(K95+L95)/2-$L$111</f>
        <v>646</v>
      </c>
      <c r="M109" s="79"/>
      <c r="N109" s="79"/>
      <c r="O109" s="79">
        <f>(N95+O95)/2-$O$111</f>
        <v>701.5</v>
      </c>
      <c r="P109" s="79"/>
      <c r="Q109" s="81" t="s">
        <v>82</v>
      </c>
      <c r="R109" s="79"/>
      <c r="S109" s="79">
        <f>(R95+S95)/2-$S$111</f>
        <v>-340.5</v>
      </c>
      <c r="T109" s="79"/>
      <c r="U109" s="79"/>
      <c r="V109" s="79">
        <f>(U95+V95)/2-$V$111</f>
        <v>-687.5</v>
      </c>
      <c r="W109" s="78"/>
      <c r="Y109" s="108"/>
      <c r="Z109" s="110">
        <v>1260</v>
      </c>
      <c r="AA109" s="110"/>
      <c r="AB109" s="110">
        <f>O179</f>
        <v>502956.5</v>
      </c>
      <c r="AC109" s="110">
        <f>O180</f>
        <v>111699</v>
      </c>
      <c r="AD109" s="110">
        <f>O181</f>
        <v>15565</v>
      </c>
      <c r="AE109" s="110">
        <f>O182</f>
        <v>2695.5</v>
      </c>
      <c r="AF109" s="110">
        <f>O183</f>
        <v>1058.5</v>
      </c>
      <c r="AG109" s="109"/>
      <c r="AI109" s="108"/>
      <c r="AJ109" s="110">
        <v>128</v>
      </c>
      <c r="AK109" s="110"/>
      <c r="AL109" s="116">
        <f t="shared" si="17"/>
        <v>6.5</v>
      </c>
      <c r="AM109" s="116">
        <f t="shared" si="18"/>
        <v>387.5</v>
      </c>
      <c r="AN109" s="110"/>
      <c r="AO109" s="110"/>
      <c r="AP109" s="110"/>
      <c r="AQ109" s="110"/>
      <c r="AR109" s="109"/>
    </row>
    <row r="110" spans="2:44" x14ac:dyDescent="0.3">
      <c r="B110" s="7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8"/>
      <c r="Y110" s="108"/>
      <c r="Z110" s="110"/>
      <c r="AA110" s="110"/>
      <c r="AB110" s="110"/>
      <c r="AC110" s="110"/>
      <c r="AD110" s="110"/>
      <c r="AE110" s="110"/>
      <c r="AF110" s="110"/>
      <c r="AG110" s="109"/>
      <c r="AI110" s="108"/>
      <c r="AJ110" s="110"/>
      <c r="AK110" s="110"/>
      <c r="AL110" s="116"/>
      <c r="AM110" s="116"/>
      <c r="AN110" s="110"/>
      <c r="AO110" s="110"/>
      <c r="AP110" s="110"/>
      <c r="AQ110" s="110"/>
      <c r="AR110" s="109"/>
    </row>
    <row r="111" spans="2:44" x14ac:dyDescent="0.3">
      <c r="B111" s="77"/>
      <c r="C111" s="81" t="s">
        <v>77</v>
      </c>
      <c r="D111" s="85"/>
      <c r="E111" s="85">
        <f>(D97+E97)/2</f>
        <v>8905</v>
      </c>
      <c r="F111" s="79"/>
      <c r="G111" s="85"/>
      <c r="H111" s="85">
        <f>(G97+H97)/2</f>
        <v>6300</v>
      </c>
      <c r="I111" s="79"/>
      <c r="J111" s="81" t="s">
        <v>77</v>
      </c>
      <c r="K111" s="85"/>
      <c r="L111" s="85">
        <f>(K97+L97)/2</f>
        <v>8990.5</v>
      </c>
      <c r="M111" s="79"/>
      <c r="N111" s="85"/>
      <c r="O111" s="85">
        <f>(N97+O97)/2</f>
        <v>6499.5</v>
      </c>
      <c r="P111" s="79"/>
      <c r="Q111" s="81" t="s">
        <v>77</v>
      </c>
      <c r="R111" s="85"/>
      <c r="S111" s="85">
        <f>(R97+S97)/2</f>
        <v>9425</v>
      </c>
      <c r="T111" s="79"/>
      <c r="U111" s="85"/>
      <c r="V111" s="85">
        <f>(U97+V97)/2</f>
        <v>7545</v>
      </c>
      <c r="W111" s="78"/>
      <c r="Y111" s="108"/>
      <c r="Z111" s="110"/>
      <c r="AA111" s="110"/>
      <c r="AB111" s="110"/>
      <c r="AC111" s="110"/>
      <c r="AD111" s="110"/>
      <c r="AE111" s="110"/>
      <c r="AF111" s="110"/>
      <c r="AG111" s="109"/>
      <c r="AI111" s="108"/>
      <c r="AJ111" s="110" t="s">
        <v>100</v>
      </c>
      <c r="AK111" s="110"/>
      <c r="AL111" s="116" t="str">
        <f>K141</f>
        <v>Bitis gabonica bottom</v>
      </c>
      <c r="AM111" s="116" t="str">
        <f>N141</f>
        <v>Bitis gabonica top</v>
      </c>
      <c r="AN111" s="110"/>
      <c r="AO111" s="110"/>
      <c r="AP111" s="110"/>
      <c r="AQ111" s="110"/>
      <c r="AR111" s="109"/>
    </row>
    <row r="112" spans="2:44" x14ac:dyDescent="0.3">
      <c r="B112" s="7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8"/>
      <c r="Y112" s="108"/>
      <c r="Z112" s="110"/>
      <c r="AA112" s="105"/>
      <c r="AB112" s="106"/>
      <c r="AC112" s="106"/>
      <c r="AD112" s="106"/>
      <c r="AE112" s="107"/>
      <c r="AF112" s="110"/>
      <c r="AG112" s="109"/>
      <c r="AI112" s="108"/>
      <c r="AJ112" s="110">
        <v>880000</v>
      </c>
      <c r="AK112" s="110"/>
      <c r="AL112" s="116">
        <f>L142</f>
        <v>86579</v>
      </c>
      <c r="AM112" s="116">
        <f>O142</f>
        <v>117491.5</v>
      </c>
      <c r="AN112" s="110"/>
      <c r="AO112" s="110"/>
      <c r="AP112" s="110"/>
      <c r="AQ112" s="110"/>
      <c r="AR112" s="109"/>
    </row>
    <row r="113" spans="2:44" x14ac:dyDescent="0.3">
      <c r="B113" s="7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8"/>
      <c r="Y113" s="108"/>
      <c r="Z113" s="110"/>
      <c r="AA113" s="108"/>
      <c r="AB113" s="110"/>
      <c r="AC113" s="110"/>
      <c r="AD113" s="110"/>
      <c r="AE113" s="109"/>
      <c r="AF113" s="110"/>
      <c r="AG113" s="109"/>
      <c r="AI113" s="108"/>
      <c r="AJ113" s="110">
        <v>88000</v>
      </c>
      <c r="AK113" s="110"/>
      <c r="AL113" s="116">
        <f t="shared" ref="AL113:AL116" si="19">L143</f>
        <v>11273.5</v>
      </c>
      <c r="AM113" s="116">
        <f t="shared" ref="AM113:AM116" si="20">O143</f>
        <v>15207.5</v>
      </c>
      <c r="AN113" s="110"/>
      <c r="AO113" s="110"/>
      <c r="AP113" s="110"/>
      <c r="AQ113" s="110"/>
      <c r="AR113" s="109"/>
    </row>
    <row r="114" spans="2:44" x14ac:dyDescent="0.3">
      <c r="B114" s="7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8"/>
      <c r="Y114" s="108"/>
      <c r="Z114" s="110"/>
      <c r="AA114" s="108"/>
      <c r="AB114" s="110"/>
      <c r="AC114" s="110"/>
      <c r="AD114" s="110"/>
      <c r="AE114" s="109"/>
      <c r="AF114" s="110"/>
      <c r="AG114" s="109"/>
      <c r="AI114" s="108"/>
      <c r="AJ114" s="110">
        <v>8800</v>
      </c>
      <c r="AK114" s="110"/>
      <c r="AL114" s="116">
        <f t="shared" si="19"/>
        <v>2120</v>
      </c>
      <c r="AM114" s="116">
        <f t="shared" si="20"/>
        <v>2668.5</v>
      </c>
      <c r="AN114" s="110"/>
      <c r="AO114" s="110"/>
      <c r="AP114" s="110"/>
      <c r="AQ114" s="110"/>
      <c r="AR114" s="109"/>
    </row>
    <row r="115" spans="2:44" x14ac:dyDescent="0.3">
      <c r="B115" s="86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7"/>
      <c r="Y115" s="108"/>
      <c r="Z115" s="110"/>
      <c r="AA115" s="108"/>
      <c r="AB115" s="110"/>
      <c r="AC115" s="110"/>
      <c r="AD115" s="110"/>
      <c r="AE115" s="109"/>
      <c r="AF115" s="110"/>
      <c r="AG115" s="109"/>
      <c r="AI115" s="108"/>
      <c r="AJ115" s="110">
        <v>880</v>
      </c>
      <c r="AK115" s="110"/>
      <c r="AL115" s="116">
        <f t="shared" si="19"/>
        <v>484.5</v>
      </c>
      <c r="AM115" s="116">
        <f t="shared" si="20"/>
        <v>793.5</v>
      </c>
      <c r="AN115" s="110"/>
      <c r="AO115" s="110"/>
      <c r="AP115" s="110"/>
      <c r="AQ115" s="110"/>
      <c r="AR115" s="109"/>
    </row>
    <row r="116" spans="2:44" x14ac:dyDescent="0.3">
      <c r="Y116" s="108"/>
      <c r="Z116" s="110"/>
      <c r="AA116" s="108"/>
      <c r="AB116" s="110"/>
      <c r="AC116" s="110"/>
      <c r="AD116" s="110"/>
      <c r="AE116" s="109"/>
      <c r="AF116" s="110"/>
      <c r="AG116" s="109"/>
      <c r="AI116" s="108"/>
      <c r="AJ116" s="110">
        <v>88</v>
      </c>
      <c r="AK116" s="110"/>
      <c r="AL116" s="116">
        <f t="shared" si="19"/>
        <v>591.5</v>
      </c>
      <c r="AM116" s="116">
        <f t="shared" si="20"/>
        <v>896</v>
      </c>
      <c r="AN116" s="110"/>
      <c r="AO116" s="110"/>
      <c r="AP116" s="110"/>
      <c r="AQ116" s="110"/>
      <c r="AR116" s="109"/>
    </row>
    <row r="117" spans="2:44" x14ac:dyDescent="0.3">
      <c r="Y117" s="108"/>
      <c r="Z117" s="110"/>
      <c r="AA117" s="108"/>
      <c r="AB117" s="110"/>
      <c r="AC117" s="110"/>
      <c r="AD117" s="110"/>
      <c r="AE117" s="109"/>
      <c r="AF117" s="110"/>
      <c r="AG117" s="109"/>
      <c r="AI117" s="108"/>
      <c r="AJ117" s="110"/>
      <c r="AK117" s="110"/>
      <c r="AL117" s="116"/>
      <c r="AM117" s="116"/>
      <c r="AN117" s="110"/>
      <c r="AO117" s="110"/>
      <c r="AP117" s="110"/>
      <c r="AQ117" s="110"/>
      <c r="AR117" s="109"/>
    </row>
    <row r="118" spans="2:44" x14ac:dyDescent="0.3">
      <c r="Y118" s="108"/>
      <c r="Z118" s="110"/>
      <c r="AA118" s="108"/>
      <c r="AB118" s="110"/>
      <c r="AC118" s="110"/>
      <c r="AD118" s="110"/>
      <c r="AE118" s="109"/>
      <c r="AF118" s="110"/>
      <c r="AG118" s="109"/>
      <c r="AI118" s="108"/>
      <c r="AJ118" s="110" t="s">
        <v>100</v>
      </c>
      <c r="AK118" s="110"/>
      <c r="AL118" s="116" t="str">
        <f>R141</f>
        <v>Naja nigricollis bottom</v>
      </c>
      <c r="AM118" s="116" t="str">
        <f>U141</f>
        <v>Naja nigricollis top</v>
      </c>
      <c r="AN118" s="110"/>
      <c r="AO118" s="110"/>
      <c r="AP118" s="110"/>
      <c r="AQ118" s="110"/>
      <c r="AR118" s="109"/>
    </row>
    <row r="119" spans="2:44" x14ac:dyDescent="0.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Y119" s="108"/>
      <c r="Z119" s="110"/>
      <c r="AA119" s="108"/>
      <c r="AB119" s="110"/>
      <c r="AC119" s="110"/>
      <c r="AD119" s="110"/>
      <c r="AE119" s="109"/>
      <c r="AF119" s="110"/>
      <c r="AG119" s="109"/>
      <c r="AI119" s="108"/>
      <c r="AJ119" s="110">
        <v>800000</v>
      </c>
      <c r="AK119" s="110"/>
      <c r="AL119" s="116">
        <f>S142</f>
        <v>-57.5</v>
      </c>
      <c r="AM119" s="116">
        <f>V142</f>
        <v>256</v>
      </c>
      <c r="AN119" s="110"/>
      <c r="AO119" s="110"/>
      <c r="AP119" s="110"/>
      <c r="AQ119" s="110"/>
      <c r="AR119" s="109"/>
    </row>
    <row r="120" spans="2:44" x14ac:dyDescent="0.3">
      <c r="B120" s="94"/>
      <c r="C120" s="144" t="s">
        <v>86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95"/>
      <c r="Y120" s="108"/>
      <c r="Z120" s="110"/>
      <c r="AA120" s="108"/>
      <c r="AB120" s="110"/>
      <c r="AC120" s="110"/>
      <c r="AD120" s="110"/>
      <c r="AE120" s="109"/>
      <c r="AF120" s="110"/>
      <c r="AG120" s="109"/>
      <c r="AI120" s="108"/>
      <c r="AJ120" s="110">
        <v>80000</v>
      </c>
      <c r="AK120" s="110"/>
      <c r="AL120" s="116">
        <f t="shared" ref="AL120:AL123" si="21">S143</f>
        <v>26.5</v>
      </c>
      <c r="AM120" s="116">
        <f t="shared" ref="AM120:AM123" si="22">V143</f>
        <v>302</v>
      </c>
      <c r="AN120" s="110"/>
      <c r="AO120" s="110"/>
      <c r="AP120" s="110"/>
      <c r="AQ120" s="110"/>
      <c r="AR120" s="109"/>
    </row>
    <row r="121" spans="2:44" x14ac:dyDescent="0.3">
      <c r="B121" s="9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95"/>
      <c r="Y121" s="108"/>
      <c r="Z121" s="110"/>
      <c r="AA121" s="108"/>
      <c r="AB121" s="110"/>
      <c r="AC121" s="110"/>
      <c r="AD121" s="110"/>
      <c r="AE121" s="109"/>
      <c r="AF121" s="110"/>
      <c r="AG121" s="109"/>
      <c r="AI121" s="108"/>
      <c r="AJ121" s="110">
        <v>8000</v>
      </c>
      <c r="AK121" s="110"/>
      <c r="AL121" s="116">
        <f t="shared" si="21"/>
        <v>77.5</v>
      </c>
      <c r="AM121" s="116">
        <f t="shared" si="22"/>
        <v>306</v>
      </c>
      <c r="AN121" s="110"/>
      <c r="AO121" s="110"/>
      <c r="AP121" s="110"/>
      <c r="AQ121" s="110"/>
      <c r="AR121" s="109"/>
    </row>
    <row r="122" spans="2:44" x14ac:dyDescent="0.3">
      <c r="B122" s="9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95"/>
      <c r="Y122" s="108"/>
      <c r="Z122" s="110"/>
      <c r="AA122" s="108"/>
      <c r="AB122" s="110"/>
      <c r="AC122" s="110"/>
      <c r="AD122" s="110"/>
      <c r="AE122" s="109"/>
      <c r="AF122" s="110"/>
      <c r="AG122" s="109"/>
      <c r="AI122" s="108"/>
      <c r="AJ122" s="110">
        <v>800</v>
      </c>
      <c r="AK122" s="110"/>
      <c r="AL122" s="116">
        <f t="shared" si="21"/>
        <v>229.5</v>
      </c>
      <c r="AM122" s="116">
        <f t="shared" si="22"/>
        <v>424</v>
      </c>
      <c r="AN122" s="110"/>
      <c r="AO122" s="110"/>
      <c r="AP122" s="110"/>
      <c r="AQ122" s="110"/>
      <c r="AR122" s="109"/>
    </row>
    <row r="123" spans="2:44" x14ac:dyDescent="0.3">
      <c r="B123" s="94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5"/>
      <c r="Y123" s="108"/>
      <c r="Z123" s="110"/>
      <c r="AA123" s="108"/>
      <c r="AB123" s="110"/>
      <c r="AC123" s="110"/>
      <c r="AD123" s="110"/>
      <c r="AE123" s="109"/>
      <c r="AF123" s="110"/>
      <c r="AG123" s="109"/>
      <c r="AI123" s="108"/>
      <c r="AJ123" s="110">
        <v>80</v>
      </c>
      <c r="AK123" s="110"/>
      <c r="AL123" s="116">
        <f t="shared" si="21"/>
        <v>-225</v>
      </c>
      <c r="AM123" s="116">
        <f t="shared" si="22"/>
        <v>60</v>
      </c>
      <c r="AN123" s="110"/>
      <c r="AO123" s="110"/>
      <c r="AP123" s="110"/>
      <c r="AQ123" s="110"/>
      <c r="AR123" s="109"/>
    </row>
    <row r="124" spans="2:44" x14ac:dyDescent="0.3">
      <c r="B124" s="94"/>
      <c r="C124" s="142" t="s">
        <v>65</v>
      </c>
      <c r="D124" s="142"/>
      <c r="E124" s="142"/>
      <c r="F124" s="142"/>
      <c r="G124" s="142"/>
      <c r="H124" s="142"/>
      <c r="I124" s="142"/>
      <c r="J124" s="142"/>
      <c r="K124" s="142"/>
      <c r="L124" s="142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5"/>
      <c r="Y124" s="108"/>
      <c r="Z124" s="110"/>
      <c r="AA124" s="108"/>
      <c r="AB124" s="110"/>
      <c r="AC124" s="110"/>
      <c r="AD124" s="110"/>
      <c r="AE124" s="109"/>
      <c r="AF124" s="110"/>
      <c r="AG124" s="109"/>
      <c r="AI124" s="108"/>
      <c r="AJ124" s="110"/>
      <c r="AK124" s="110"/>
      <c r="AL124" s="116"/>
      <c r="AM124" s="116"/>
      <c r="AN124" s="110"/>
      <c r="AO124" s="110"/>
      <c r="AP124" s="110"/>
      <c r="AQ124" s="110"/>
      <c r="AR124" s="109"/>
    </row>
    <row r="125" spans="2:44" x14ac:dyDescent="0.3">
      <c r="B125" s="94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5"/>
      <c r="Y125" s="108"/>
      <c r="Z125" s="110"/>
      <c r="AA125" s="108"/>
      <c r="AB125" s="110"/>
      <c r="AC125" s="110"/>
      <c r="AD125" s="110"/>
      <c r="AE125" s="109"/>
      <c r="AF125" s="110"/>
      <c r="AG125" s="109"/>
      <c r="AI125" s="108"/>
      <c r="AJ125" s="110"/>
      <c r="AK125" s="110"/>
      <c r="AL125" s="116"/>
      <c r="AM125" s="116"/>
      <c r="AN125" s="110"/>
      <c r="AO125" s="110"/>
      <c r="AP125" s="110"/>
      <c r="AQ125" s="110"/>
      <c r="AR125" s="109"/>
    </row>
    <row r="126" spans="2:44" x14ac:dyDescent="0.3">
      <c r="B126" s="94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5"/>
      <c r="Y126" s="108"/>
      <c r="Z126" s="110"/>
      <c r="AA126" s="111"/>
      <c r="AB126" s="112"/>
      <c r="AC126" s="112"/>
      <c r="AD126" s="112"/>
      <c r="AE126" s="113"/>
      <c r="AF126" s="110"/>
      <c r="AG126" s="109"/>
      <c r="AI126" s="108"/>
      <c r="AJ126" s="110"/>
      <c r="AK126" s="110"/>
      <c r="AL126" s="116"/>
      <c r="AM126" s="116"/>
      <c r="AN126" s="110"/>
      <c r="AO126" s="110"/>
      <c r="AP126" s="110"/>
      <c r="AQ126" s="110"/>
      <c r="AR126" s="109"/>
    </row>
    <row r="127" spans="2:44" x14ac:dyDescent="0.3">
      <c r="B127" s="94"/>
      <c r="C127" s="96"/>
      <c r="D127" s="146" t="s">
        <v>59</v>
      </c>
      <c r="E127" s="146"/>
      <c r="F127" s="96"/>
      <c r="G127" s="146" t="s">
        <v>60</v>
      </c>
      <c r="H127" s="146"/>
      <c r="I127" s="96"/>
      <c r="J127" s="96"/>
      <c r="K127" s="146" t="s">
        <v>61</v>
      </c>
      <c r="L127" s="146"/>
      <c r="M127" s="96"/>
      <c r="N127" s="146" t="s">
        <v>62</v>
      </c>
      <c r="O127" s="146"/>
      <c r="P127" s="96"/>
      <c r="Q127" s="96"/>
      <c r="R127" s="146" t="s">
        <v>63</v>
      </c>
      <c r="S127" s="146"/>
      <c r="T127" s="96"/>
      <c r="U127" s="146" t="s">
        <v>64</v>
      </c>
      <c r="V127" s="146"/>
      <c r="W127" s="95"/>
      <c r="Y127" s="108"/>
      <c r="Z127" s="110"/>
      <c r="AA127" s="110"/>
      <c r="AB127" s="110"/>
      <c r="AC127" s="110"/>
      <c r="AD127" s="110"/>
      <c r="AE127" s="110"/>
      <c r="AF127" s="110"/>
      <c r="AG127" s="109"/>
      <c r="AI127" s="108"/>
      <c r="AJ127" s="110"/>
      <c r="AK127" s="110"/>
      <c r="AL127" s="110"/>
      <c r="AM127" s="110"/>
      <c r="AN127" s="110"/>
      <c r="AO127" s="110"/>
      <c r="AP127" s="110"/>
      <c r="AQ127" s="110"/>
      <c r="AR127" s="109"/>
    </row>
    <row r="128" spans="2:44" x14ac:dyDescent="0.3">
      <c r="B128" s="94"/>
      <c r="C128" s="102" t="s">
        <v>67</v>
      </c>
      <c r="D128" s="97">
        <v>67899</v>
      </c>
      <c r="E128" s="97">
        <v>69127</v>
      </c>
      <c r="F128" s="96"/>
      <c r="G128" s="97">
        <v>81776</v>
      </c>
      <c r="H128" s="97">
        <v>84447</v>
      </c>
      <c r="I128" s="96"/>
      <c r="J128" s="92" t="s">
        <v>72</v>
      </c>
      <c r="K128" s="97">
        <v>95886</v>
      </c>
      <c r="L128" s="97">
        <v>95324</v>
      </c>
      <c r="M128" s="96"/>
      <c r="N128" s="97">
        <v>121331</v>
      </c>
      <c r="O128" s="97">
        <v>126509</v>
      </c>
      <c r="P128" s="96"/>
      <c r="Q128" s="92" t="s">
        <v>78</v>
      </c>
      <c r="R128" s="97">
        <v>9057</v>
      </c>
      <c r="S128" s="97">
        <v>9423</v>
      </c>
      <c r="T128" s="96"/>
      <c r="U128" s="97">
        <v>6614</v>
      </c>
      <c r="V128" s="97">
        <v>7035</v>
      </c>
      <c r="W128" s="95"/>
      <c r="Y128" s="108"/>
      <c r="Z128" s="110"/>
      <c r="AA128" s="110"/>
      <c r="AB128" s="110"/>
      <c r="AC128" s="110"/>
      <c r="AD128" s="110"/>
      <c r="AE128" s="110"/>
      <c r="AF128" s="110"/>
      <c r="AG128" s="109"/>
      <c r="AI128" s="108"/>
      <c r="AJ128" s="110"/>
      <c r="AK128" s="110"/>
      <c r="AL128" s="110"/>
      <c r="AM128" s="110"/>
      <c r="AN128" s="110"/>
      <c r="AO128" s="110"/>
      <c r="AP128" s="110"/>
      <c r="AQ128" s="110"/>
      <c r="AR128" s="109"/>
    </row>
    <row r="129" spans="2:44" ht="14.4" customHeight="1" x14ac:dyDescent="0.35">
      <c r="B129" s="94"/>
      <c r="C129" s="98" t="s">
        <v>68</v>
      </c>
      <c r="D129" s="97">
        <v>19104</v>
      </c>
      <c r="E129" s="97">
        <v>17849</v>
      </c>
      <c r="F129" s="96"/>
      <c r="G129" s="97">
        <v>19417</v>
      </c>
      <c r="H129" s="97">
        <v>18679</v>
      </c>
      <c r="I129" s="96"/>
      <c r="J129" s="96" t="s">
        <v>73</v>
      </c>
      <c r="K129" s="97">
        <v>20971</v>
      </c>
      <c r="L129" s="97">
        <v>19628</v>
      </c>
      <c r="M129" s="96"/>
      <c r="N129" s="97">
        <v>22364</v>
      </c>
      <c r="O129" s="97">
        <v>20908</v>
      </c>
      <c r="P129" s="96"/>
      <c r="Q129" s="96" t="s">
        <v>79</v>
      </c>
      <c r="R129" s="97">
        <v>9232</v>
      </c>
      <c r="S129" s="97">
        <v>9416</v>
      </c>
      <c r="T129" s="96"/>
      <c r="U129" s="97">
        <v>6835</v>
      </c>
      <c r="V129" s="97">
        <v>6906</v>
      </c>
      <c r="W129" s="95"/>
      <c r="Y129" s="108"/>
      <c r="Z129" s="138" t="s">
        <v>97</v>
      </c>
      <c r="AA129" s="138"/>
      <c r="AB129" s="138"/>
      <c r="AC129" s="138"/>
      <c r="AD129" s="138"/>
      <c r="AE129" s="138"/>
      <c r="AF129" s="138"/>
      <c r="AG129" s="109"/>
      <c r="AI129" s="108"/>
      <c r="AJ129" s="104" t="s">
        <v>105</v>
      </c>
      <c r="AK129" s="104"/>
      <c r="AL129" s="104"/>
      <c r="AM129" s="104"/>
      <c r="AN129" s="104"/>
      <c r="AO129" s="104"/>
      <c r="AP129" s="104"/>
      <c r="AQ129" s="104"/>
      <c r="AR129" s="109"/>
    </row>
    <row r="130" spans="2:44" ht="14.4" customHeight="1" x14ac:dyDescent="0.35">
      <c r="B130" s="94"/>
      <c r="C130" s="98" t="s">
        <v>69</v>
      </c>
      <c r="D130" s="97">
        <v>9595</v>
      </c>
      <c r="E130" s="97">
        <v>9824</v>
      </c>
      <c r="F130" s="96"/>
      <c r="G130" s="97">
        <v>7667</v>
      </c>
      <c r="H130" s="97">
        <v>7647</v>
      </c>
      <c r="I130" s="96"/>
      <c r="J130" s="96" t="s">
        <v>74</v>
      </c>
      <c r="K130" s="97">
        <v>10843</v>
      </c>
      <c r="L130" s="97">
        <v>11449</v>
      </c>
      <c r="M130" s="96"/>
      <c r="N130" s="97">
        <v>8883</v>
      </c>
      <c r="O130" s="97">
        <v>9311</v>
      </c>
      <c r="P130" s="96"/>
      <c r="Q130" s="96" t="s">
        <v>80</v>
      </c>
      <c r="R130" s="97">
        <v>9518</v>
      </c>
      <c r="S130" s="97">
        <v>9232</v>
      </c>
      <c r="T130" s="96"/>
      <c r="U130" s="97">
        <v>7039</v>
      </c>
      <c r="V130" s="97">
        <v>6710</v>
      </c>
      <c r="W130" s="95"/>
      <c r="Y130" s="108"/>
      <c r="Z130" s="138"/>
      <c r="AA130" s="138"/>
      <c r="AB130" s="138"/>
      <c r="AC130" s="138"/>
      <c r="AD130" s="138"/>
      <c r="AE130" s="138"/>
      <c r="AF130" s="138"/>
      <c r="AG130" s="109"/>
      <c r="AI130" s="108"/>
      <c r="AJ130" s="104"/>
      <c r="AK130" s="104"/>
      <c r="AL130" s="104"/>
      <c r="AM130" s="104"/>
      <c r="AN130" s="104"/>
      <c r="AO130" s="104"/>
      <c r="AP130" s="104"/>
      <c r="AQ130" s="104"/>
      <c r="AR130" s="109"/>
    </row>
    <row r="131" spans="2:44" x14ac:dyDescent="0.3">
      <c r="B131" s="94"/>
      <c r="C131" s="98" t="s">
        <v>70</v>
      </c>
      <c r="D131" s="97">
        <v>9035</v>
      </c>
      <c r="E131" s="97">
        <v>8866</v>
      </c>
      <c r="F131" s="96"/>
      <c r="G131" s="97">
        <v>6750</v>
      </c>
      <c r="H131" s="97">
        <v>6549</v>
      </c>
      <c r="I131" s="96"/>
      <c r="J131" s="96" t="s">
        <v>75</v>
      </c>
      <c r="K131" s="97">
        <v>9387</v>
      </c>
      <c r="L131" s="97">
        <v>9634</v>
      </c>
      <c r="M131" s="96"/>
      <c r="N131" s="97">
        <v>7068</v>
      </c>
      <c r="O131" s="97">
        <v>7376</v>
      </c>
      <c r="P131" s="96"/>
      <c r="Q131" s="96" t="s">
        <v>81</v>
      </c>
      <c r="R131" s="97">
        <v>9931</v>
      </c>
      <c r="S131" s="97">
        <v>9123</v>
      </c>
      <c r="T131" s="96"/>
      <c r="U131" s="97">
        <v>7316</v>
      </c>
      <c r="V131" s="97">
        <v>6669</v>
      </c>
      <c r="W131" s="95"/>
      <c r="Y131" s="108"/>
      <c r="Z131" s="110"/>
      <c r="AA131" s="110"/>
      <c r="AB131" s="110"/>
      <c r="AC131" s="110"/>
      <c r="AD131" s="110"/>
      <c r="AE131" s="110"/>
      <c r="AF131" s="110"/>
      <c r="AG131" s="109"/>
      <c r="AI131" s="108"/>
      <c r="AJ131" s="110"/>
      <c r="AK131" s="110"/>
      <c r="AL131" s="116"/>
      <c r="AM131" s="116"/>
      <c r="AN131" s="110"/>
      <c r="AO131" s="110"/>
      <c r="AP131" s="110"/>
      <c r="AQ131" s="110"/>
      <c r="AR131" s="109"/>
    </row>
    <row r="132" spans="2:44" x14ac:dyDescent="0.3">
      <c r="B132" s="94"/>
      <c r="C132" s="98" t="s">
        <v>71</v>
      </c>
      <c r="D132" s="97">
        <v>8710</v>
      </c>
      <c r="E132" s="97">
        <v>9285</v>
      </c>
      <c r="F132" s="96"/>
      <c r="G132" s="97">
        <v>6548</v>
      </c>
      <c r="H132" s="97">
        <v>6978</v>
      </c>
      <c r="I132" s="96"/>
      <c r="J132" s="96" t="s">
        <v>76</v>
      </c>
      <c r="K132" s="97">
        <v>9285</v>
      </c>
      <c r="L132" s="97">
        <v>9950</v>
      </c>
      <c r="M132" s="96"/>
      <c r="N132" s="97">
        <v>7155</v>
      </c>
      <c r="O132" s="97">
        <v>7494</v>
      </c>
      <c r="P132" s="96"/>
      <c r="Q132" s="96" t="s">
        <v>82</v>
      </c>
      <c r="R132" s="97">
        <v>8987</v>
      </c>
      <c r="S132" s="97">
        <v>9158</v>
      </c>
      <c r="T132" s="96"/>
      <c r="U132" s="97">
        <v>6639</v>
      </c>
      <c r="V132" s="97">
        <v>6618</v>
      </c>
      <c r="W132" s="95"/>
      <c r="Y132" s="108"/>
      <c r="Z132" s="110"/>
      <c r="AA132" s="110"/>
      <c r="AB132" s="110"/>
      <c r="AC132" s="110"/>
      <c r="AD132" s="110"/>
      <c r="AE132" s="110"/>
      <c r="AF132" s="110"/>
      <c r="AG132" s="109"/>
      <c r="AI132" s="108"/>
      <c r="AJ132" s="110" t="s">
        <v>100</v>
      </c>
      <c r="AK132" s="110"/>
      <c r="AL132" s="116" t="str">
        <f>D178</f>
        <v>Bitis arietans bottom</v>
      </c>
      <c r="AM132" s="116" t="str">
        <f>G178</f>
        <v>Bitis arietans top</v>
      </c>
      <c r="AN132" s="110"/>
      <c r="AO132" s="110"/>
      <c r="AP132" s="110"/>
      <c r="AQ132" s="110"/>
      <c r="AR132" s="109"/>
    </row>
    <row r="133" spans="2:44" x14ac:dyDescent="0.3">
      <c r="B133" s="94"/>
      <c r="C133" s="96"/>
      <c r="D133" s="97"/>
      <c r="E133" s="97"/>
      <c r="F133" s="96"/>
      <c r="G133" s="97"/>
      <c r="H133" s="97"/>
      <c r="I133" s="96"/>
      <c r="J133" s="96"/>
      <c r="K133" s="97"/>
      <c r="L133" s="97"/>
      <c r="M133" s="96"/>
      <c r="N133" s="97"/>
      <c r="O133" s="97"/>
      <c r="P133" s="96"/>
      <c r="Q133" s="96"/>
      <c r="R133" s="97"/>
      <c r="S133" s="97"/>
      <c r="T133" s="96"/>
      <c r="U133" s="97"/>
      <c r="V133" s="97"/>
      <c r="W133" s="95"/>
      <c r="Y133" s="108"/>
      <c r="Z133" s="116" t="s">
        <v>91</v>
      </c>
      <c r="AA133" s="116"/>
      <c r="AB133" s="116" t="s">
        <v>67</v>
      </c>
      <c r="AC133" s="116" t="s">
        <v>68</v>
      </c>
      <c r="AD133" s="116" t="s">
        <v>69</v>
      </c>
      <c r="AE133" s="116" t="s">
        <v>70</v>
      </c>
      <c r="AF133" s="116" t="s">
        <v>71</v>
      </c>
      <c r="AG133" s="109"/>
      <c r="AI133" s="108"/>
      <c r="AJ133" s="110">
        <v>1280000</v>
      </c>
      <c r="AK133" s="110"/>
      <c r="AL133" s="116">
        <f>E179</f>
        <v>316343.5</v>
      </c>
      <c r="AM133" s="116">
        <f>H179</f>
        <v>393675.5</v>
      </c>
      <c r="AN133" s="110"/>
      <c r="AO133" s="110"/>
      <c r="AP133" s="110"/>
      <c r="AQ133" s="110"/>
      <c r="AR133" s="109"/>
    </row>
    <row r="134" spans="2:44" x14ac:dyDescent="0.3">
      <c r="B134" s="94"/>
      <c r="C134" s="103" t="s">
        <v>77</v>
      </c>
      <c r="D134" s="97">
        <v>9266</v>
      </c>
      <c r="E134" s="97">
        <v>8716</v>
      </c>
      <c r="F134" s="96"/>
      <c r="G134" s="97">
        <v>6857</v>
      </c>
      <c r="H134" s="97">
        <v>5894</v>
      </c>
      <c r="I134" s="96"/>
      <c r="J134" s="99" t="s">
        <v>77</v>
      </c>
      <c r="K134" s="97">
        <v>9643</v>
      </c>
      <c r="L134" s="97">
        <v>8409</v>
      </c>
      <c r="M134" s="96"/>
      <c r="N134" s="97">
        <v>7054</v>
      </c>
      <c r="O134" s="97">
        <v>5803</v>
      </c>
      <c r="P134" s="96"/>
      <c r="Q134" s="99" t="s">
        <v>77</v>
      </c>
      <c r="R134" s="97">
        <v>9747</v>
      </c>
      <c r="S134" s="97">
        <v>8848</v>
      </c>
      <c r="T134" s="96"/>
      <c r="U134" s="97">
        <v>7337</v>
      </c>
      <c r="V134" s="97">
        <v>5800</v>
      </c>
      <c r="W134" s="95"/>
      <c r="Y134" s="108"/>
      <c r="Z134" s="110">
        <v>10</v>
      </c>
      <c r="AA134" s="110"/>
      <c r="AB134" s="110">
        <f>S31</f>
        <v>22</v>
      </c>
      <c r="AC134" s="110">
        <f>S32</f>
        <v>-1</v>
      </c>
      <c r="AD134" s="110">
        <f>S33</f>
        <v>132</v>
      </c>
      <c r="AE134" s="110">
        <f>S34</f>
        <v>297.5</v>
      </c>
      <c r="AF134" s="110">
        <f>S35</f>
        <v>-119</v>
      </c>
      <c r="AG134" s="109"/>
      <c r="AI134" s="108"/>
      <c r="AJ134" s="110">
        <v>128000</v>
      </c>
      <c r="AK134" s="110"/>
      <c r="AL134" s="116">
        <f t="shared" ref="AL134:AL137" si="23">E180</f>
        <v>73202</v>
      </c>
      <c r="AM134" s="116">
        <f t="shared" ref="AM134:AM137" si="24">H180</f>
        <v>94036</v>
      </c>
      <c r="AN134" s="110"/>
      <c r="AO134" s="110"/>
      <c r="AP134" s="110"/>
      <c r="AQ134" s="110"/>
      <c r="AR134" s="109"/>
    </row>
    <row r="135" spans="2:44" x14ac:dyDescent="0.3">
      <c r="B135" s="94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5"/>
      <c r="Y135" s="108"/>
      <c r="Z135" s="110">
        <v>20</v>
      </c>
      <c r="AA135" s="110"/>
      <c r="AB135" s="110">
        <f>S68</f>
        <v>-151.5</v>
      </c>
      <c r="AC135" s="110">
        <f>S69</f>
        <v>-91.5</v>
      </c>
      <c r="AD135" s="110">
        <f>S70</f>
        <v>56</v>
      </c>
      <c r="AE135" s="110">
        <f>S71</f>
        <v>322</v>
      </c>
      <c r="AF135" s="110">
        <f>S72</f>
        <v>-185</v>
      </c>
      <c r="AG135" s="109"/>
      <c r="AI135" s="108"/>
      <c r="AJ135" s="110">
        <v>12800</v>
      </c>
      <c r="AK135" s="110"/>
      <c r="AL135" s="116">
        <f t="shared" si="23"/>
        <v>8291.5</v>
      </c>
      <c r="AM135" s="116">
        <f t="shared" si="24"/>
        <v>10638</v>
      </c>
      <c r="AN135" s="110"/>
      <c r="AO135" s="110"/>
      <c r="AP135" s="110"/>
      <c r="AQ135" s="110"/>
      <c r="AR135" s="109"/>
    </row>
    <row r="136" spans="2:44" x14ac:dyDescent="0.3">
      <c r="B136" s="94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5"/>
      <c r="Y136" s="108"/>
      <c r="Z136" s="110">
        <v>70</v>
      </c>
      <c r="AA136" s="110"/>
      <c r="AB136" s="110">
        <f>S105</f>
        <v>-150</v>
      </c>
      <c r="AC136" s="110">
        <f>S106</f>
        <v>-175</v>
      </c>
      <c r="AD136" s="110">
        <f>S107</f>
        <v>-84.5</v>
      </c>
      <c r="AE136" s="110">
        <f>S108</f>
        <v>103.5</v>
      </c>
      <c r="AF136" s="110">
        <f>S109</f>
        <v>-340.5</v>
      </c>
      <c r="AG136" s="109"/>
      <c r="AI136" s="108"/>
      <c r="AJ136" s="110">
        <v>1280</v>
      </c>
      <c r="AK136" s="110"/>
      <c r="AL136" s="116">
        <f t="shared" si="23"/>
        <v>1063.5</v>
      </c>
      <c r="AM136" s="116">
        <f t="shared" si="24"/>
        <v>1939</v>
      </c>
      <c r="AN136" s="110"/>
      <c r="AO136" s="110"/>
      <c r="AP136" s="110"/>
      <c r="AQ136" s="110"/>
      <c r="AR136" s="109"/>
    </row>
    <row r="137" spans="2:44" x14ac:dyDescent="0.3">
      <c r="B137" s="94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5"/>
      <c r="Y137" s="108"/>
      <c r="Z137" s="110">
        <v>155</v>
      </c>
      <c r="AA137" s="110"/>
      <c r="AB137" s="110">
        <f>S142</f>
        <v>-57.5</v>
      </c>
      <c r="AC137" s="110">
        <f>S143</f>
        <v>26.5</v>
      </c>
      <c r="AD137" s="110">
        <f>S144</f>
        <v>77.5</v>
      </c>
      <c r="AE137" s="110">
        <f>S145</f>
        <v>229.5</v>
      </c>
      <c r="AF137" s="110">
        <f>S146</f>
        <v>-225</v>
      </c>
      <c r="AG137" s="109"/>
      <c r="AI137" s="108"/>
      <c r="AJ137" s="110">
        <v>128</v>
      </c>
      <c r="AK137" s="110"/>
      <c r="AL137" s="116">
        <f t="shared" si="23"/>
        <v>207.5</v>
      </c>
      <c r="AM137" s="116">
        <f t="shared" si="24"/>
        <v>554.5</v>
      </c>
      <c r="AN137" s="110"/>
      <c r="AO137" s="110"/>
      <c r="AP137" s="110"/>
      <c r="AQ137" s="110"/>
      <c r="AR137" s="109"/>
    </row>
    <row r="138" spans="2:44" x14ac:dyDescent="0.3">
      <c r="B138" s="94"/>
      <c r="C138" s="142" t="s">
        <v>66</v>
      </c>
      <c r="D138" s="142"/>
      <c r="E138" s="142"/>
      <c r="F138" s="142"/>
      <c r="G138" s="142"/>
      <c r="H138" s="142"/>
      <c r="I138" s="142"/>
      <c r="J138" s="142"/>
      <c r="K138" s="142"/>
      <c r="L138" s="142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5"/>
      <c r="Y138" s="108"/>
      <c r="Z138" s="110">
        <v>1260</v>
      </c>
      <c r="AA138" s="110"/>
      <c r="AB138" s="110">
        <f>S179</f>
        <v>1948.5</v>
      </c>
      <c r="AC138" s="110">
        <f>S180</f>
        <v>1061</v>
      </c>
      <c r="AD138" s="110">
        <f>S181</f>
        <v>287</v>
      </c>
      <c r="AE138" s="110">
        <f>S182</f>
        <v>325</v>
      </c>
      <c r="AF138" s="110">
        <f>S183</f>
        <v>-188.5</v>
      </c>
      <c r="AG138" s="109"/>
      <c r="AI138" s="108"/>
      <c r="AJ138" s="110"/>
      <c r="AK138" s="110"/>
      <c r="AL138" s="116"/>
      <c r="AM138" s="116"/>
      <c r="AN138" s="110"/>
      <c r="AO138" s="110"/>
      <c r="AP138" s="110"/>
      <c r="AQ138" s="110"/>
      <c r="AR138" s="109"/>
    </row>
    <row r="139" spans="2:44" x14ac:dyDescent="0.3">
      <c r="B139" s="94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5"/>
      <c r="Y139" s="108"/>
      <c r="Z139" s="110"/>
      <c r="AA139" s="110"/>
      <c r="AB139" s="110"/>
      <c r="AC139" s="110"/>
      <c r="AD139" s="110"/>
      <c r="AE139" s="110"/>
      <c r="AF139" s="110"/>
      <c r="AG139" s="109"/>
      <c r="AI139" s="108"/>
      <c r="AJ139" s="110" t="s">
        <v>100</v>
      </c>
      <c r="AK139" s="110"/>
      <c r="AL139" s="116" t="str">
        <f>K178</f>
        <v>Bitis gabonica bottom</v>
      </c>
      <c r="AM139" s="116" t="str">
        <f>N178</f>
        <v>Bitis gabonica top</v>
      </c>
      <c r="AN139" s="110"/>
      <c r="AO139" s="110"/>
      <c r="AP139" s="110"/>
      <c r="AQ139" s="110"/>
      <c r="AR139" s="109"/>
    </row>
    <row r="140" spans="2:44" x14ac:dyDescent="0.3">
      <c r="B140" s="94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5"/>
      <c r="Y140" s="108"/>
      <c r="Z140" s="110"/>
      <c r="AA140" s="110"/>
      <c r="AB140" s="110"/>
      <c r="AC140" s="110"/>
      <c r="AD140" s="110"/>
      <c r="AE140" s="110"/>
      <c r="AF140" s="110"/>
      <c r="AG140" s="109"/>
      <c r="AI140" s="108"/>
      <c r="AJ140" s="110">
        <v>880000</v>
      </c>
      <c r="AK140" s="110"/>
      <c r="AL140" s="116">
        <f>L179</f>
        <v>373567</v>
      </c>
      <c r="AM140" s="116">
        <f>O179</f>
        <v>502956.5</v>
      </c>
      <c r="AN140" s="110"/>
      <c r="AO140" s="110"/>
      <c r="AP140" s="110"/>
      <c r="AQ140" s="110"/>
      <c r="AR140" s="109"/>
    </row>
    <row r="141" spans="2:44" x14ac:dyDescent="0.3">
      <c r="B141" s="94"/>
      <c r="C141" s="96"/>
      <c r="D141" s="143" t="s">
        <v>59</v>
      </c>
      <c r="E141" s="143"/>
      <c r="F141" s="96"/>
      <c r="G141" s="143" t="s">
        <v>60</v>
      </c>
      <c r="H141" s="143"/>
      <c r="I141" s="96"/>
      <c r="J141" s="96"/>
      <c r="K141" s="143" t="s">
        <v>61</v>
      </c>
      <c r="L141" s="143"/>
      <c r="M141" s="96"/>
      <c r="N141" s="143" t="s">
        <v>62</v>
      </c>
      <c r="O141" s="143"/>
      <c r="P141" s="96"/>
      <c r="Q141" s="96"/>
      <c r="R141" s="143" t="s">
        <v>63</v>
      </c>
      <c r="S141" s="143"/>
      <c r="T141" s="96"/>
      <c r="U141" s="143" t="s">
        <v>64</v>
      </c>
      <c r="V141" s="143"/>
      <c r="W141" s="95"/>
      <c r="Y141" s="108"/>
      <c r="Z141" s="110"/>
      <c r="AA141" s="105"/>
      <c r="AB141" s="106"/>
      <c r="AC141" s="106"/>
      <c r="AD141" s="106"/>
      <c r="AE141" s="107"/>
      <c r="AF141" s="110"/>
      <c r="AG141" s="109"/>
      <c r="AI141" s="108"/>
      <c r="AJ141" s="110">
        <v>88000</v>
      </c>
      <c r="AK141" s="110"/>
      <c r="AL141" s="116">
        <f t="shared" ref="AL141:AL144" si="25">L180</f>
        <v>84479</v>
      </c>
      <c r="AM141" s="116">
        <f t="shared" ref="AM141:AM144" si="26">O180</f>
        <v>111699</v>
      </c>
      <c r="AN141" s="110"/>
      <c r="AO141" s="110"/>
      <c r="AP141" s="110"/>
      <c r="AQ141" s="110"/>
      <c r="AR141" s="109"/>
    </row>
    <row r="142" spans="2:44" x14ac:dyDescent="0.3">
      <c r="B142" s="94"/>
      <c r="C142" s="102" t="s">
        <v>67</v>
      </c>
      <c r="D142" s="96"/>
      <c r="E142" s="96">
        <f>(D128+E128)/2-$E$148</f>
        <v>59522</v>
      </c>
      <c r="F142" s="96"/>
      <c r="G142" s="96"/>
      <c r="H142" s="96">
        <f>(G128+H128)/2-$H$148</f>
        <v>76736</v>
      </c>
      <c r="I142" s="96"/>
      <c r="J142" s="102" t="s">
        <v>72</v>
      </c>
      <c r="K142" s="96"/>
      <c r="L142" s="96">
        <f>(K128+L128)/2-$L$148</f>
        <v>86579</v>
      </c>
      <c r="M142" s="96"/>
      <c r="N142" s="96"/>
      <c r="O142" s="96">
        <f>(N128+O128)/2-$O$148</f>
        <v>117491.5</v>
      </c>
      <c r="P142" s="96"/>
      <c r="Q142" s="102" t="s">
        <v>78</v>
      </c>
      <c r="R142" s="96"/>
      <c r="S142" s="96">
        <f>(R128+S128)/2-$S$148</f>
        <v>-57.5</v>
      </c>
      <c r="T142" s="96"/>
      <c r="U142" s="96"/>
      <c r="V142" s="96">
        <f>(U128+V128)/2-$V$148</f>
        <v>256</v>
      </c>
      <c r="W142" s="95"/>
      <c r="Y142" s="108"/>
      <c r="Z142" s="110"/>
      <c r="AA142" s="108"/>
      <c r="AB142" s="110"/>
      <c r="AC142" s="110"/>
      <c r="AD142" s="110"/>
      <c r="AE142" s="109"/>
      <c r="AF142" s="110"/>
      <c r="AG142" s="109"/>
      <c r="AI142" s="108"/>
      <c r="AJ142" s="110">
        <v>8800</v>
      </c>
      <c r="AK142" s="110"/>
      <c r="AL142" s="116">
        <f t="shared" si="25"/>
        <v>11737</v>
      </c>
      <c r="AM142" s="116">
        <f t="shared" si="26"/>
        <v>15565</v>
      </c>
      <c r="AN142" s="110"/>
      <c r="AO142" s="110"/>
      <c r="AP142" s="110"/>
      <c r="AQ142" s="110"/>
      <c r="AR142" s="109"/>
    </row>
    <row r="143" spans="2:44" x14ac:dyDescent="0.3">
      <c r="B143" s="94"/>
      <c r="C143" s="98" t="s">
        <v>68</v>
      </c>
      <c r="D143" s="96"/>
      <c r="E143" s="96">
        <f>(D129+E129)/2-$E$148</f>
        <v>9485.5</v>
      </c>
      <c r="F143" s="96"/>
      <c r="G143" s="96"/>
      <c r="H143" s="96">
        <f>(G129+H129)/2-$H$148</f>
        <v>12672.5</v>
      </c>
      <c r="I143" s="96"/>
      <c r="J143" s="98" t="s">
        <v>73</v>
      </c>
      <c r="K143" s="96"/>
      <c r="L143" s="96">
        <f>(K129+L129)/2-$L$148</f>
        <v>11273.5</v>
      </c>
      <c r="M143" s="96"/>
      <c r="N143" s="96"/>
      <c r="O143" s="96">
        <f>(N129+O129)/2-$O$148</f>
        <v>15207.5</v>
      </c>
      <c r="P143" s="96"/>
      <c r="Q143" s="98" t="s">
        <v>79</v>
      </c>
      <c r="R143" s="96"/>
      <c r="S143" s="96">
        <f>(R129+S129)/2-$S$148</f>
        <v>26.5</v>
      </c>
      <c r="T143" s="96"/>
      <c r="U143" s="96"/>
      <c r="V143" s="96">
        <f>(U129+V129)/2-$V$148</f>
        <v>302</v>
      </c>
      <c r="W143" s="95"/>
      <c r="Y143" s="108"/>
      <c r="Z143" s="110"/>
      <c r="AA143" s="108"/>
      <c r="AB143" s="110"/>
      <c r="AC143" s="110"/>
      <c r="AD143" s="110"/>
      <c r="AE143" s="109"/>
      <c r="AF143" s="110"/>
      <c r="AG143" s="109"/>
      <c r="AI143" s="108"/>
      <c r="AJ143" s="110">
        <v>880</v>
      </c>
      <c r="AK143" s="110"/>
      <c r="AL143" s="116">
        <f t="shared" si="25"/>
        <v>1951.5</v>
      </c>
      <c r="AM143" s="116">
        <f t="shared" si="26"/>
        <v>2695.5</v>
      </c>
      <c r="AN143" s="110"/>
      <c r="AO143" s="110"/>
      <c r="AP143" s="110"/>
      <c r="AQ143" s="110"/>
      <c r="AR143" s="109"/>
    </row>
    <row r="144" spans="2:44" x14ac:dyDescent="0.3">
      <c r="B144" s="94"/>
      <c r="C144" s="98" t="s">
        <v>69</v>
      </c>
      <c r="D144" s="96"/>
      <c r="E144" s="96">
        <f>(D130+E130)/2-$E$148</f>
        <v>718.5</v>
      </c>
      <c r="F144" s="96"/>
      <c r="G144" s="96"/>
      <c r="H144" s="96">
        <f>(G130+H130)/2-$H$148</f>
        <v>1281.5</v>
      </c>
      <c r="I144" s="96"/>
      <c r="J144" s="98" t="s">
        <v>74</v>
      </c>
      <c r="K144" s="96"/>
      <c r="L144" s="96">
        <f>(K130+L130)/2-$L$148</f>
        <v>2120</v>
      </c>
      <c r="M144" s="96"/>
      <c r="N144" s="96"/>
      <c r="O144" s="96">
        <f>(N130+O130)/2-$O$148</f>
        <v>2668.5</v>
      </c>
      <c r="P144" s="96"/>
      <c r="Q144" s="98" t="s">
        <v>80</v>
      </c>
      <c r="R144" s="96"/>
      <c r="S144" s="96">
        <f>(R130+S130)/2-$S$148</f>
        <v>77.5</v>
      </c>
      <c r="T144" s="96"/>
      <c r="U144" s="96"/>
      <c r="V144" s="96">
        <f>(U130+V130)/2-$V$148</f>
        <v>306</v>
      </c>
      <c r="W144" s="95"/>
      <c r="Y144" s="108"/>
      <c r="Z144" s="110"/>
      <c r="AA144" s="108"/>
      <c r="AB144" s="110"/>
      <c r="AC144" s="110"/>
      <c r="AD144" s="110"/>
      <c r="AE144" s="109"/>
      <c r="AF144" s="110"/>
      <c r="AG144" s="109"/>
      <c r="AI144" s="108"/>
      <c r="AJ144" s="110">
        <v>88</v>
      </c>
      <c r="AK144" s="110"/>
      <c r="AL144" s="116">
        <f t="shared" si="25"/>
        <v>845</v>
      </c>
      <c r="AM144" s="116">
        <f t="shared" si="26"/>
        <v>1058.5</v>
      </c>
      <c r="AN144" s="110"/>
      <c r="AO144" s="110"/>
      <c r="AP144" s="110"/>
      <c r="AQ144" s="110"/>
      <c r="AR144" s="109"/>
    </row>
    <row r="145" spans="2:44" x14ac:dyDescent="0.3">
      <c r="B145" s="94"/>
      <c r="C145" s="98" t="s">
        <v>70</v>
      </c>
      <c r="D145" s="96"/>
      <c r="E145" s="96">
        <f>(D131+E131)/2-$E$148</f>
        <v>-40.5</v>
      </c>
      <c r="F145" s="96"/>
      <c r="G145" s="96"/>
      <c r="H145" s="96">
        <f>(G131+H131)/2-$H$148</f>
        <v>274</v>
      </c>
      <c r="I145" s="96"/>
      <c r="J145" s="98" t="s">
        <v>75</v>
      </c>
      <c r="K145" s="96"/>
      <c r="L145" s="96">
        <f>(K131+L131)/2-$L$148</f>
        <v>484.5</v>
      </c>
      <c r="M145" s="96"/>
      <c r="N145" s="96"/>
      <c r="O145" s="96">
        <f>(N131+O131)/2-$O$148</f>
        <v>793.5</v>
      </c>
      <c r="P145" s="96"/>
      <c r="Q145" s="98" t="s">
        <v>81</v>
      </c>
      <c r="R145" s="96"/>
      <c r="S145" s="96">
        <f>(R131+S131)/2-$S$148</f>
        <v>229.5</v>
      </c>
      <c r="T145" s="96"/>
      <c r="U145" s="96"/>
      <c r="V145" s="96">
        <f>(U131+V131)/2-$V$148</f>
        <v>424</v>
      </c>
      <c r="W145" s="95"/>
      <c r="Y145" s="108"/>
      <c r="Z145" s="110"/>
      <c r="AA145" s="108"/>
      <c r="AB145" s="110"/>
      <c r="AC145" s="110"/>
      <c r="AD145" s="110"/>
      <c r="AE145" s="109"/>
      <c r="AF145" s="110"/>
      <c r="AG145" s="109"/>
      <c r="AI145" s="108"/>
      <c r="AJ145" s="110"/>
      <c r="AK145" s="110"/>
      <c r="AL145" s="116"/>
      <c r="AM145" s="116"/>
      <c r="AN145" s="110"/>
      <c r="AO145" s="110"/>
      <c r="AP145" s="110"/>
      <c r="AQ145" s="110"/>
      <c r="AR145" s="109"/>
    </row>
    <row r="146" spans="2:44" x14ac:dyDescent="0.3">
      <c r="B146" s="94"/>
      <c r="C146" s="98" t="s">
        <v>71</v>
      </c>
      <c r="D146" s="96"/>
      <c r="E146" s="96">
        <f>(D132+E132)/2-$E$148</f>
        <v>6.5</v>
      </c>
      <c r="F146" s="96"/>
      <c r="G146" s="96"/>
      <c r="H146" s="96">
        <f>(G132+H132)/2-$H$148</f>
        <v>387.5</v>
      </c>
      <c r="I146" s="96"/>
      <c r="J146" s="98" t="s">
        <v>76</v>
      </c>
      <c r="K146" s="96"/>
      <c r="L146" s="96">
        <f>(K132+L132)/2-$L$148</f>
        <v>591.5</v>
      </c>
      <c r="M146" s="96"/>
      <c r="N146" s="96"/>
      <c r="O146" s="96">
        <f>(N132+O132)/2-$O$148</f>
        <v>896</v>
      </c>
      <c r="P146" s="96"/>
      <c r="Q146" s="98" t="s">
        <v>82</v>
      </c>
      <c r="R146" s="96"/>
      <c r="S146" s="96">
        <f>(R132+S132)/2-$S$148</f>
        <v>-225</v>
      </c>
      <c r="T146" s="96"/>
      <c r="U146" s="96"/>
      <c r="V146" s="96">
        <f>(U132+V132)/2-$V$148</f>
        <v>60</v>
      </c>
      <c r="W146" s="95"/>
      <c r="Y146" s="108"/>
      <c r="Z146" s="110"/>
      <c r="AA146" s="108"/>
      <c r="AB146" s="110"/>
      <c r="AC146" s="110"/>
      <c r="AD146" s="110"/>
      <c r="AE146" s="109"/>
      <c r="AF146" s="110"/>
      <c r="AG146" s="109"/>
      <c r="AI146" s="108"/>
      <c r="AJ146" s="110" t="s">
        <v>100</v>
      </c>
      <c r="AK146" s="110"/>
      <c r="AL146" s="116" t="str">
        <f>R178</f>
        <v>Naja nigricollis bottom</v>
      </c>
      <c r="AM146" s="116" t="str">
        <f>U178</f>
        <v>Naja nigricollis top</v>
      </c>
      <c r="AN146" s="110"/>
      <c r="AO146" s="110"/>
      <c r="AP146" s="110"/>
      <c r="AQ146" s="110"/>
      <c r="AR146" s="109"/>
    </row>
    <row r="147" spans="2:44" x14ac:dyDescent="0.3">
      <c r="B147" s="94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5"/>
      <c r="Y147" s="108"/>
      <c r="Z147" s="110"/>
      <c r="AA147" s="108"/>
      <c r="AB147" s="110"/>
      <c r="AC147" s="110"/>
      <c r="AD147" s="110"/>
      <c r="AE147" s="109"/>
      <c r="AF147" s="110"/>
      <c r="AG147" s="109"/>
      <c r="AI147" s="108"/>
      <c r="AJ147" s="110">
        <v>800000</v>
      </c>
      <c r="AK147" s="110"/>
      <c r="AL147" s="116">
        <f>S179</f>
        <v>1948.5</v>
      </c>
      <c r="AM147" s="116">
        <f>V179</f>
        <v>3051.5</v>
      </c>
      <c r="AN147" s="110"/>
      <c r="AO147" s="110"/>
      <c r="AP147" s="110"/>
      <c r="AQ147" s="110"/>
      <c r="AR147" s="109"/>
    </row>
    <row r="148" spans="2:44" x14ac:dyDescent="0.3">
      <c r="B148" s="94"/>
      <c r="C148" s="103" t="s">
        <v>77</v>
      </c>
      <c r="D148" s="99"/>
      <c r="E148" s="99">
        <f>(D134+E134)/2</f>
        <v>8991</v>
      </c>
      <c r="F148" s="96"/>
      <c r="G148" s="99"/>
      <c r="H148" s="99">
        <f t="shared" ref="H148" si="27">(G134+H134)/2</f>
        <v>6375.5</v>
      </c>
      <c r="I148" s="96"/>
      <c r="J148" s="103" t="s">
        <v>77</v>
      </c>
      <c r="K148" s="99"/>
      <c r="L148" s="99">
        <f t="shared" ref="L148" si="28">(K134+L134)/2</f>
        <v>9026</v>
      </c>
      <c r="M148" s="96"/>
      <c r="N148" s="99"/>
      <c r="O148" s="99">
        <f t="shared" ref="O148" si="29">(N134+O134)/2</f>
        <v>6428.5</v>
      </c>
      <c r="P148" s="96"/>
      <c r="Q148" s="103" t="s">
        <v>77</v>
      </c>
      <c r="R148" s="99"/>
      <c r="S148" s="99">
        <f t="shared" ref="S148" si="30">(R134+S134)/2</f>
        <v>9297.5</v>
      </c>
      <c r="T148" s="96"/>
      <c r="U148" s="99"/>
      <c r="V148" s="99">
        <f t="shared" ref="V148" si="31">(U134+V134)/2</f>
        <v>6568.5</v>
      </c>
      <c r="W148" s="95"/>
      <c r="Y148" s="108"/>
      <c r="Z148" s="110"/>
      <c r="AA148" s="108"/>
      <c r="AB148" s="110"/>
      <c r="AC148" s="110"/>
      <c r="AD148" s="110"/>
      <c r="AE148" s="109"/>
      <c r="AF148" s="110"/>
      <c r="AG148" s="109"/>
      <c r="AI148" s="108"/>
      <c r="AJ148" s="110">
        <v>80000</v>
      </c>
      <c r="AK148" s="110"/>
      <c r="AL148" s="116">
        <f t="shared" ref="AL148:AL151" si="32">S180</f>
        <v>1061</v>
      </c>
      <c r="AM148" s="116">
        <f t="shared" ref="AM148:AM151" si="33">V180</f>
        <v>1801</v>
      </c>
      <c r="AN148" s="110"/>
      <c r="AO148" s="110"/>
      <c r="AP148" s="110"/>
      <c r="AQ148" s="110"/>
      <c r="AR148" s="109"/>
    </row>
    <row r="149" spans="2:44" x14ac:dyDescent="0.3">
      <c r="B149" s="94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5"/>
      <c r="Y149" s="108"/>
      <c r="Z149" s="110"/>
      <c r="AA149" s="108"/>
      <c r="AB149" s="110"/>
      <c r="AC149" s="110"/>
      <c r="AD149" s="110"/>
      <c r="AE149" s="109"/>
      <c r="AF149" s="110"/>
      <c r="AG149" s="109"/>
      <c r="AI149" s="108"/>
      <c r="AJ149" s="110">
        <v>8000</v>
      </c>
      <c r="AK149" s="110"/>
      <c r="AL149" s="116">
        <f t="shared" si="32"/>
        <v>287</v>
      </c>
      <c r="AM149" s="116">
        <f t="shared" si="33"/>
        <v>1002</v>
      </c>
      <c r="AN149" s="110"/>
      <c r="AO149" s="110"/>
      <c r="AP149" s="110"/>
      <c r="AQ149" s="110"/>
      <c r="AR149" s="109"/>
    </row>
    <row r="150" spans="2:44" x14ac:dyDescent="0.3">
      <c r="B150" s="94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5"/>
      <c r="Y150" s="108"/>
      <c r="Z150" s="110"/>
      <c r="AA150" s="108"/>
      <c r="AB150" s="110"/>
      <c r="AC150" s="110"/>
      <c r="AD150" s="110"/>
      <c r="AE150" s="109"/>
      <c r="AF150" s="110"/>
      <c r="AG150" s="109"/>
      <c r="AI150" s="108"/>
      <c r="AJ150" s="110">
        <v>800</v>
      </c>
      <c r="AK150" s="110"/>
      <c r="AL150" s="116">
        <f t="shared" si="32"/>
        <v>325</v>
      </c>
      <c r="AM150" s="116">
        <f t="shared" si="33"/>
        <v>937.5</v>
      </c>
      <c r="AN150" s="110"/>
      <c r="AO150" s="110"/>
      <c r="AP150" s="110"/>
      <c r="AQ150" s="110"/>
      <c r="AR150" s="109"/>
    </row>
    <row r="151" spans="2:44" x14ac:dyDescent="0.3">
      <c r="B151" s="94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5"/>
      <c r="Y151" s="108"/>
      <c r="Z151" s="110"/>
      <c r="AA151" s="108"/>
      <c r="AB151" s="110"/>
      <c r="AC151" s="110"/>
      <c r="AD151" s="110"/>
      <c r="AE151" s="109"/>
      <c r="AF151" s="110"/>
      <c r="AG151" s="109"/>
      <c r="AI151" s="108"/>
      <c r="AJ151" s="110">
        <v>80</v>
      </c>
      <c r="AK151" s="110"/>
      <c r="AL151" s="116">
        <f t="shared" si="32"/>
        <v>-188.5</v>
      </c>
      <c r="AM151" s="116">
        <f t="shared" si="33"/>
        <v>451.5</v>
      </c>
      <c r="AN151" s="110"/>
      <c r="AO151" s="110"/>
      <c r="AP151" s="110"/>
      <c r="AQ151" s="110"/>
      <c r="AR151" s="109"/>
    </row>
    <row r="152" spans="2:44" x14ac:dyDescent="0.3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101"/>
      <c r="Y152" s="108"/>
      <c r="Z152" s="110"/>
      <c r="AA152" s="108"/>
      <c r="AB152" s="110"/>
      <c r="AC152" s="110"/>
      <c r="AD152" s="110"/>
      <c r="AE152" s="109"/>
      <c r="AF152" s="110"/>
      <c r="AG152" s="109"/>
      <c r="AI152" s="108"/>
      <c r="AJ152" s="110"/>
      <c r="AK152" s="110"/>
      <c r="AL152" s="116"/>
      <c r="AM152" s="116"/>
      <c r="AN152" s="110"/>
      <c r="AO152" s="110"/>
      <c r="AP152" s="110"/>
      <c r="AQ152" s="110"/>
      <c r="AR152" s="109"/>
    </row>
    <row r="153" spans="2:44" x14ac:dyDescent="0.3">
      <c r="Y153" s="108"/>
      <c r="Z153" s="110"/>
      <c r="AA153" s="108"/>
      <c r="AB153" s="110"/>
      <c r="AC153" s="110"/>
      <c r="AD153" s="110"/>
      <c r="AE153" s="109"/>
      <c r="AF153" s="110"/>
      <c r="AG153" s="109"/>
      <c r="AI153" s="108"/>
      <c r="AJ153" s="110"/>
      <c r="AK153" s="110"/>
      <c r="AL153" s="110"/>
      <c r="AM153" s="110"/>
      <c r="AN153" s="110"/>
      <c r="AO153" s="110"/>
      <c r="AP153" s="110"/>
      <c r="AQ153" s="110"/>
      <c r="AR153" s="109"/>
    </row>
    <row r="154" spans="2:44" x14ac:dyDescent="0.3">
      <c r="Y154" s="108"/>
      <c r="Z154" s="110"/>
      <c r="AA154" s="108"/>
      <c r="AB154" s="110"/>
      <c r="AC154" s="110"/>
      <c r="AD154" s="110"/>
      <c r="AE154" s="109"/>
      <c r="AF154" s="110"/>
      <c r="AG154" s="109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</row>
    <row r="155" spans="2:44" x14ac:dyDescent="0.3">
      <c r="Y155" s="108"/>
      <c r="Z155" s="110"/>
      <c r="AA155" s="111"/>
      <c r="AB155" s="112"/>
      <c r="AC155" s="112"/>
      <c r="AD155" s="112"/>
      <c r="AE155" s="113"/>
      <c r="AF155" s="110"/>
      <c r="AG155" s="109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</row>
    <row r="156" spans="2:44" x14ac:dyDescent="0.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9"/>
      <c r="Y156" s="108"/>
      <c r="Z156" s="110"/>
      <c r="AA156" s="110"/>
      <c r="AB156" s="110"/>
      <c r="AC156" s="110"/>
      <c r="AD156" s="110"/>
      <c r="AE156" s="110"/>
      <c r="AF156" s="110"/>
      <c r="AG156" s="109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</row>
    <row r="157" spans="2:44" x14ac:dyDescent="0.3">
      <c r="B157" s="120"/>
      <c r="C157" s="139" t="s">
        <v>106</v>
      </c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21"/>
      <c r="Y157" s="108"/>
      <c r="Z157" s="110"/>
      <c r="AA157" s="110"/>
      <c r="AB157" s="110"/>
      <c r="AC157" s="110"/>
      <c r="AD157" s="110"/>
      <c r="AE157" s="110"/>
      <c r="AF157" s="110"/>
      <c r="AG157" s="109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</row>
    <row r="158" spans="2:44" ht="14.4" customHeight="1" x14ac:dyDescent="0.3">
      <c r="B158" s="120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21"/>
      <c r="Y158" s="108"/>
      <c r="Z158" s="138" t="s">
        <v>98</v>
      </c>
      <c r="AA158" s="138"/>
      <c r="AB158" s="138"/>
      <c r="AC158" s="138"/>
      <c r="AD158" s="138"/>
      <c r="AE158" s="138"/>
      <c r="AF158" s="138"/>
      <c r="AG158" s="109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</row>
    <row r="159" spans="2:44" ht="14.4" customHeight="1" x14ac:dyDescent="0.3">
      <c r="B159" s="12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21"/>
      <c r="Y159" s="108"/>
      <c r="Z159" s="138"/>
      <c r="AA159" s="138"/>
      <c r="AB159" s="138"/>
      <c r="AC159" s="138"/>
      <c r="AD159" s="138"/>
      <c r="AE159" s="138"/>
      <c r="AF159" s="138"/>
      <c r="AG159" s="109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</row>
    <row r="160" spans="2:44" x14ac:dyDescent="0.3">
      <c r="B160" s="120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1"/>
      <c r="Y160" s="108"/>
      <c r="Z160" s="110"/>
      <c r="AA160" s="110"/>
      <c r="AB160" s="110"/>
      <c r="AC160" s="110"/>
      <c r="AD160" s="110"/>
      <c r="AE160" s="110"/>
      <c r="AF160" s="110"/>
      <c r="AG160" s="109"/>
    </row>
    <row r="161" spans="2:33" x14ac:dyDescent="0.3">
      <c r="B161" s="120"/>
      <c r="C161" s="137" t="s">
        <v>65</v>
      </c>
      <c r="D161" s="137"/>
      <c r="E161" s="137"/>
      <c r="F161" s="137"/>
      <c r="G161" s="137"/>
      <c r="H161" s="137"/>
      <c r="I161" s="137"/>
      <c r="J161" s="137"/>
      <c r="K161" s="137"/>
      <c r="L161" s="137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1"/>
      <c r="Y161" s="108"/>
      <c r="Z161" s="110"/>
      <c r="AA161" s="110"/>
      <c r="AB161" s="110"/>
      <c r="AC161" s="110"/>
      <c r="AD161" s="110"/>
      <c r="AE161" s="110"/>
      <c r="AF161" s="110"/>
      <c r="AG161" s="109"/>
    </row>
    <row r="162" spans="2:33" x14ac:dyDescent="0.3">
      <c r="B162" s="120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1"/>
      <c r="Y162" s="108"/>
      <c r="Z162" s="116" t="s">
        <v>91</v>
      </c>
      <c r="AA162" s="116"/>
      <c r="AB162" s="116" t="s">
        <v>67</v>
      </c>
      <c r="AC162" s="116" t="s">
        <v>68</v>
      </c>
      <c r="AD162" s="116" t="s">
        <v>69</v>
      </c>
      <c r="AE162" s="116" t="s">
        <v>70</v>
      </c>
      <c r="AF162" s="116" t="s">
        <v>71</v>
      </c>
      <c r="AG162" s="109"/>
    </row>
    <row r="163" spans="2:33" x14ac:dyDescent="0.3">
      <c r="B163" s="120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1"/>
      <c r="Y163" s="108"/>
      <c r="Z163" s="110">
        <v>10</v>
      </c>
      <c r="AA163" s="110"/>
      <c r="AB163" s="110">
        <f>V31</f>
        <v>89</v>
      </c>
      <c r="AC163" s="110">
        <f>V32</f>
        <v>37.5</v>
      </c>
      <c r="AD163" s="110">
        <f>V33</f>
        <v>276.5</v>
      </c>
      <c r="AE163" s="110">
        <f>V34</f>
        <v>353</v>
      </c>
      <c r="AF163" s="110">
        <f>V35</f>
        <v>59.5</v>
      </c>
      <c r="AG163" s="109"/>
    </row>
    <row r="164" spans="2:33" x14ac:dyDescent="0.3">
      <c r="B164" s="120"/>
      <c r="C164" s="122"/>
      <c r="D164" s="141" t="s">
        <v>59</v>
      </c>
      <c r="E164" s="141"/>
      <c r="F164" s="122"/>
      <c r="G164" s="141" t="s">
        <v>60</v>
      </c>
      <c r="H164" s="141"/>
      <c r="I164" s="122"/>
      <c r="J164" s="122"/>
      <c r="K164" s="141" t="s">
        <v>61</v>
      </c>
      <c r="L164" s="141"/>
      <c r="M164" s="122"/>
      <c r="N164" s="141" t="s">
        <v>62</v>
      </c>
      <c r="O164" s="141"/>
      <c r="P164" s="122"/>
      <c r="Q164" s="122"/>
      <c r="R164" s="141" t="s">
        <v>63</v>
      </c>
      <c r="S164" s="141"/>
      <c r="T164" s="122"/>
      <c r="U164" s="141" t="s">
        <v>64</v>
      </c>
      <c r="V164" s="141"/>
      <c r="W164" s="121"/>
      <c r="Y164" s="108"/>
      <c r="Z164" s="110">
        <v>20</v>
      </c>
      <c r="AA164" s="110"/>
      <c r="AB164" s="110">
        <f>V68</f>
        <v>34.5</v>
      </c>
      <c r="AC164" s="110">
        <f>V69</f>
        <v>153.5</v>
      </c>
      <c r="AD164" s="110">
        <f>V70</f>
        <v>302.5</v>
      </c>
      <c r="AE164" s="110">
        <f>V71</f>
        <v>298.5</v>
      </c>
      <c r="AF164" s="110">
        <f>V72</f>
        <v>56.5</v>
      </c>
      <c r="AG164" s="109"/>
    </row>
    <row r="165" spans="2:33" x14ac:dyDescent="0.3">
      <c r="B165" s="120"/>
      <c r="C165" s="123" t="s">
        <v>67</v>
      </c>
      <c r="D165" s="132">
        <v>319741</v>
      </c>
      <c r="E165" s="132">
        <v>331827</v>
      </c>
      <c r="F165" s="122"/>
      <c r="G165" s="135">
        <v>381718</v>
      </c>
      <c r="H165" s="135">
        <v>418728</v>
      </c>
      <c r="I165" s="122"/>
      <c r="J165" s="118" t="s">
        <v>72</v>
      </c>
      <c r="K165" s="132">
        <v>383655</v>
      </c>
      <c r="L165" s="132">
        <v>382646</v>
      </c>
      <c r="M165" s="122"/>
      <c r="N165" s="135">
        <v>499420</v>
      </c>
      <c r="O165" s="135">
        <v>520215</v>
      </c>
      <c r="P165" s="122"/>
      <c r="Q165" s="118" t="s">
        <v>78</v>
      </c>
      <c r="R165" s="132">
        <v>11630</v>
      </c>
      <c r="S165" s="132">
        <v>12128</v>
      </c>
      <c r="T165" s="122"/>
      <c r="U165" s="133">
        <v>9381</v>
      </c>
      <c r="V165" s="133">
        <v>10066</v>
      </c>
      <c r="W165" s="121"/>
      <c r="Y165" s="108"/>
      <c r="Z165" s="110">
        <v>70</v>
      </c>
      <c r="AA165" s="110"/>
      <c r="AB165" s="110">
        <f>V105</f>
        <v>-759.5</v>
      </c>
      <c r="AC165" s="110">
        <f>V106</f>
        <v>-667</v>
      </c>
      <c r="AD165" s="110">
        <f>V107</f>
        <v>-529.5</v>
      </c>
      <c r="AE165" s="110">
        <f>V108</f>
        <v>-497.5</v>
      </c>
      <c r="AF165" s="110">
        <f>V109</f>
        <v>-687.5</v>
      </c>
      <c r="AG165" s="109"/>
    </row>
    <row r="166" spans="2:33" x14ac:dyDescent="0.3">
      <c r="B166" s="120"/>
      <c r="C166" s="125" t="s">
        <v>68</v>
      </c>
      <c r="D166" s="132">
        <v>83018</v>
      </c>
      <c r="E166" s="132">
        <v>82267</v>
      </c>
      <c r="F166" s="122"/>
      <c r="G166" s="133">
        <v>98840</v>
      </c>
      <c r="H166" s="133">
        <v>102327</v>
      </c>
      <c r="I166" s="122"/>
      <c r="J166" s="122" t="s">
        <v>73</v>
      </c>
      <c r="K166" s="132">
        <v>99684</v>
      </c>
      <c r="L166" s="132">
        <v>88441</v>
      </c>
      <c r="M166" s="122"/>
      <c r="N166" s="133">
        <v>125564</v>
      </c>
      <c r="O166" s="133">
        <v>111556</v>
      </c>
      <c r="P166" s="122"/>
      <c r="Q166" s="122" t="s">
        <v>79</v>
      </c>
      <c r="R166" s="132">
        <v>10635</v>
      </c>
      <c r="S166" s="132">
        <v>11348</v>
      </c>
      <c r="T166" s="122"/>
      <c r="U166" s="133">
        <v>8394</v>
      </c>
      <c r="V166" s="133">
        <v>8552</v>
      </c>
      <c r="W166" s="121"/>
      <c r="Y166" s="108"/>
      <c r="Z166" s="110">
        <v>155</v>
      </c>
      <c r="AA166" s="110"/>
      <c r="AB166" s="110">
        <f>V142</f>
        <v>256</v>
      </c>
      <c r="AC166" s="110">
        <f>V143</f>
        <v>302</v>
      </c>
      <c r="AD166" s="110">
        <f>V144</f>
        <v>306</v>
      </c>
      <c r="AE166" s="110">
        <f>V145</f>
        <v>424</v>
      </c>
      <c r="AF166" s="110">
        <f>V146</f>
        <v>60</v>
      </c>
      <c r="AG166" s="109"/>
    </row>
    <row r="167" spans="2:33" x14ac:dyDescent="0.3">
      <c r="B167" s="120"/>
      <c r="C167" s="125" t="s">
        <v>69</v>
      </c>
      <c r="D167" s="132">
        <v>18030</v>
      </c>
      <c r="E167" s="132">
        <v>17434</v>
      </c>
      <c r="F167" s="122"/>
      <c r="G167" s="133">
        <v>17319</v>
      </c>
      <c r="H167" s="133">
        <v>17052</v>
      </c>
      <c r="I167" s="122"/>
      <c r="J167" s="122" t="s">
        <v>74</v>
      </c>
      <c r="K167" s="132">
        <v>20496</v>
      </c>
      <c r="L167" s="132">
        <v>22145</v>
      </c>
      <c r="M167" s="122"/>
      <c r="N167" s="133">
        <v>21600</v>
      </c>
      <c r="O167" s="133">
        <v>23252</v>
      </c>
      <c r="P167" s="122"/>
      <c r="Q167" s="122" t="s">
        <v>80</v>
      </c>
      <c r="R167" s="132">
        <v>10195</v>
      </c>
      <c r="S167" s="132">
        <v>10240</v>
      </c>
      <c r="T167" s="122"/>
      <c r="U167" s="133">
        <v>7608</v>
      </c>
      <c r="V167" s="133">
        <v>7740</v>
      </c>
      <c r="W167" s="121"/>
      <c r="Y167" s="108"/>
      <c r="Z167" s="110">
        <v>1260</v>
      </c>
      <c r="AA167" s="110"/>
      <c r="AB167" s="110">
        <f>V179</f>
        <v>3051.5</v>
      </c>
      <c r="AC167" s="110">
        <f>V180</f>
        <v>1801</v>
      </c>
      <c r="AD167" s="110">
        <f>V181</f>
        <v>1002</v>
      </c>
      <c r="AE167" s="110">
        <f>V182</f>
        <v>937.5</v>
      </c>
      <c r="AF167" s="110">
        <f>V183</f>
        <v>451.5</v>
      </c>
      <c r="AG167" s="109"/>
    </row>
    <row r="168" spans="2:33" x14ac:dyDescent="0.3">
      <c r="B168" s="120"/>
      <c r="C168" s="125" t="s">
        <v>70</v>
      </c>
      <c r="D168" s="132">
        <v>10563</v>
      </c>
      <c r="E168" s="132">
        <v>10445</v>
      </c>
      <c r="F168" s="122"/>
      <c r="G168" s="133">
        <v>8633</v>
      </c>
      <c r="H168" s="133">
        <v>8340</v>
      </c>
      <c r="I168" s="122"/>
      <c r="J168" s="122" t="s">
        <v>75</v>
      </c>
      <c r="K168" s="132">
        <v>11431</v>
      </c>
      <c r="L168" s="132">
        <v>11639</v>
      </c>
      <c r="M168" s="122"/>
      <c r="N168" s="133">
        <v>9389</v>
      </c>
      <c r="O168" s="133">
        <v>9724</v>
      </c>
      <c r="P168" s="122"/>
      <c r="Q168" s="122" t="s">
        <v>81</v>
      </c>
      <c r="R168" s="132">
        <v>10688</v>
      </c>
      <c r="S168" s="132">
        <v>9823</v>
      </c>
      <c r="T168" s="122"/>
      <c r="U168" s="133">
        <v>8035</v>
      </c>
      <c r="V168" s="133">
        <v>7184</v>
      </c>
      <c r="W168" s="121"/>
      <c r="Y168" s="108"/>
      <c r="Z168" s="110"/>
      <c r="AA168" s="110"/>
      <c r="AB168" s="110"/>
      <c r="AC168" s="110"/>
      <c r="AD168" s="110"/>
      <c r="AE168" s="110"/>
      <c r="AF168" s="110"/>
      <c r="AG168" s="109"/>
    </row>
    <row r="169" spans="2:33" x14ac:dyDescent="0.3">
      <c r="B169" s="120"/>
      <c r="C169" s="125" t="s">
        <v>71</v>
      </c>
      <c r="D169" s="132">
        <v>9372</v>
      </c>
      <c r="E169" s="132">
        <v>9924</v>
      </c>
      <c r="F169" s="122"/>
      <c r="G169" s="133">
        <v>6804</v>
      </c>
      <c r="H169" s="133">
        <v>7400</v>
      </c>
      <c r="I169" s="122"/>
      <c r="J169" s="122" t="s">
        <v>76</v>
      </c>
      <c r="K169" s="132">
        <v>10195</v>
      </c>
      <c r="L169" s="132">
        <v>10662</v>
      </c>
      <c r="M169" s="122"/>
      <c r="N169" s="133">
        <v>7791</v>
      </c>
      <c r="O169" s="133">
        <v>8048</v>
      </c>
      <c r="P169" s="122"/>
      <c r="Q169" s="122" t="s">
        <v>82</v>
      </c>
      <c r="R169" s="132">
        <v>9698</v>
      </c>
      <c r="S169" s="132">
        <v>9786</v>
      </c>
      <c r="T169" s="122"/>
      <c r="U169" s="133">
        <v>6984</v>
      </c>
      <c r="V169" s="133">
        <v>7263</v>
      </c>
      <c r="W169" s="121"/>
      <c r="Y169" s="108"/>
      <c r="Z169" s="110"/>
      <c r="AA169" s="110"/>
      <c r="AB169" s="110"/>
      <c r="AC169" s="110"/>
      <c r="AD169" s="110"/>
      <c r="AE169" s="110"/>
      <c r="AF169" s="110"/>
      <c r="AG169" s="109"/>
    </row>
    <row r="170" spans="2:33" x14ac:dyDescent="0.3">
      <c r="B170" s="120"/>
      <c r="C170" s="122"/>
      <c r="D170" s="124"/>
      <c r="E170" s="124"/>
      <c r="F170" s="122"/>
      <c r="G170" s="124"/>
      <c r="H170" s="124"/>
      <c r="I170" s="122"/>
      <c r="J170" s="122"/>
      <c r="K170" s="124"/>
      <c r="L170" s="124"/>
      <c r="M170" s="122"/>
      <c r="N170" s="124"/>
      <c r="O170" s="124"/>
      <c r="P170" s="122"/>
      <c r="Q170" s="122"/>
      <c r="R170" s="124"/>
      <c r="S170" s="124"/>
      <c r="T170" s="122"/>
      <c r="U170" s="124"/>
      <c r="V170" s="124"/>
      <c r="W170" s="121"/>
      <c r="Y170" s="108"/>
      <c r="Z170" s="110"/>
      <c r="AA170" s="105"/>
      <c r="AB170" s="106"/>
      <c r="AC170" s="106"/>
      <c r="AD170" s="106"/>
      <c r="AE170" s="107"/>
      <c r="AF170" s="110"/>
      <c r="AG170" s="109"/>
    </row>
    <row r="171" spans="2:33" x14ac:dyDescent="0.3">
      <c r="B171" s="120"/>
      <c r="C171" s="126" t="s">
        <v>77</v>
      </c>
      <c r="D171" s="134">
        <v>9651</v>
      </c>
      <c r="E171" s="134">
        <v>9230</v>
      </c>
      <c r="F171" s="122"/>
      <c r="G171" s="133">
        <v>6833</v>
      </c>
      <c r="H171" s="133">
        <v>6262</v>
      </c>
      <c r="I171" s="122"/>
      <c r="J171" s="127" t="s">
        <v>77</v>
      </c>
      <c r="K171" s="134">
        <v>10049</v>
      </c>
      <c r="L171" s="134">
        <v>9118</v>
      </c>
      <c r="M171" s="122"/>
      <c r="N171" s="133">
        <v>7420</v>
      </c>
      <c r="O171" s="133">
        <v>6302</v>
      </c>
      <c r="P171" s="122"/>
      <c r="Q171" s="127" t="s">
        <v>77</v>
      </c>
      <c r="R171" s="134">
        <v>10595</v>
      </c>
      <c r="S171" s="134">
        <v>9266</v>
      </c>
      <c r="T171" s="122"/>
      <c r="U171" s="133">
        <v>7775</v>
      </c>
      <c r="V171" s="133">
        <v>5569</v>
      </c>
      <c r="W171" s="121"/>
      <c r="Y171" s="108"/>
      <c r="Z171" s="110"/>
      <c r="AA171" s="108"/>
      <c r="AB171" s="110"/>
      <c r="AC171" s="110"/>
      <c r="AD171" s="110"/>
      <c r="AE171" s="109"/>
      <c r="AF171" s="110"/>
      <c r="AG171" s="109"/>
    </row>
    <row r="172" spans="2:33" x14ac:dyDescent="0.3">
      <c r="B172" s="120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1"/>
      <c r="Y172" s="108"/>
      <c r="Z172" s="110"/>
      <c r="AA172" s="108"/>
      <c r="AB172" s="110"/>
      <c r="AC172" s="110"/>
      <c r="AD172" s="110"/>
      <c r="AE172" s="109"/>
      <c r="AF172" s="110"/>
      <c r="AG172" s="109"/>
    </row>
    <row r="173" spans="2:33" x14ac:dyDescent="0.3">
      <c r="B173" s="120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1"/>
      <c r="Y173" s="108"/>
      <c r="Z173" s="110"/>
      <c r="AA173" s="108"/>
      <c r="AB173" s="110"/>
      <c r="AC173" s="110"/>
      <c r="AD173" s="110"/>
      <c r="AE173" s="109"/>
      <c r="AF173" s="110"/>
      <c r="AG173" s="109"/>
    </row>
    <row r="174" spans="2:33" x14ac:dyDescent="0.3">
      <c r="B174" s="120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1"/>
      <c r="Y174" s="108"/>
      <c r="Z174" s="110"/>
      <c r="AA174" s="108"/>
      <c r="AB174" s="110"/>
      <c r="AC174" s="110"/>
      <c r="AD174" s="110"/>
      <c r="AE174" s="109"/>
      <c r="AF174" s="110"/>
      <c r="AG174" s="109"/>
    </row>
    <row r="175" spans="2:33" x14ac:dyDescent="0.3">
      <c r="B175" s="120"/>
      <c r="C175" s="137" t="s">
        <v>66</v>
      </c>
      <c r="D175" s="137"/>
      <c r="E175" s="137"/>
      <c r="F175" s="137"/>
      <c r="G175" s="137"/>
      <c r="H175" s="137"/>
      <c r="I175" s="137"/>
      <c r="J175" s="137"/>
      <c r="K175" s="137"/>
      <c r="L175" s="137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1"/>
      <c r="Y175" s="108"/>
      <c r="Z175" s="110"/>
      <c r="AA175" s="108"/>
      <c r="AB175" s="110"/>
      <c r="AC175" s="110"/>
      <c r="AD175" s="110"/>
      <c r="AE175" s="109"/>
      <c r="AF175" s="110"/>
      <c r="AG175" s="109"/>
    </row>
    <row r="176" spans="2:33" x14ac:dyDescent="0.3">
      <c r="B176" s="120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1"/>
      <c r="Y176" s="108"/>
      <c r="Z176" s="110"/>
      <c r="AA176" s="108"/>
      <c r="AB176" s="110"/>
      <c r="AC176" s="110"/>
      <c r="AD176" s="110"/>
      <c r="AE176" s="109"/>
      <c r="AF176" s="110"/>
      <c r="AG176" s="109"/>
    </row>
    <row r="177" spans="2:33" x14ac:dyDescent="0.3">
      <c r="B177" s="120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1"/>
      <c r="Y177" s="108"/>
      <c r="Z177" s="110"/>
      <c r="AA177" s="108"/>
      <c r="AB177" s="110"/>
      <c r="AC177" s="110"/>
      <c r="AD177" s="110"/>
      <c r="AE177" s="109"/>
      <c r="AF177" s="110"/>
      <c r="AG177" s="109"/>
    </row>
    <row r="178" spans="2:33" x14ac:dyDescent="0.3">
      <c r="B178" s="120"/>
      <c r="C178" s="122"/>
      <c r="D178" s="136" t="s">
        <v>59</v>
      </c>
      <c r="E178" s="136"/>
      <c r="F178" s="122"/>
      <c r="G178" s="136" t="s">
        <v>60</v>
      </c>
      <c r="H178" s="136"/>
      <c r="I178" s="122"/>
      <c r="J178" s="122"/>
      <c r="K178" s="136" t="s">
        <v>61</v>
      </c>
      <c r="L178" s="136"/>
      <c r="M178" s="122"/>
      <c r="N178" s="136" t="s">
        <v>62</v>
      </c>
      <c r="O178" s="136"/>
      <c r="P178" s="122"/>
      <c r="Q178" s="122"/>
      <c r="R178" s="136" t="s">
        <v>63</v>
      </c>
      <c r="S178" s="136"/>
      <c r="T178" s="122"/>
      <c r="U178" s="136" t="s">
        <v>64</v>
      </c>
      <c r="V178" s="136"/>
      <c r="W178" s="121"/>
      <c r="Y178" s="108"/>
      <c r="Z178" s="110"/>
      <c r="AA178" s="108"/>
      <c r="AB178" s="110"/>
      <c r="AC178" s="110"/>
      <c r="AD178" s="110"/>
      <c r="AE178" s="109"/>
      <c r="AF178" s="110"/>
      <c r="AG178" s="109"/>
    </row>
    <row r="179" spans="2:33" x14ac:dyDescent="0.3">
      <c r="B179" s="120"/>
      <c r="C179" s="123" t="s">
        <v>67</v>
      </c>
      <c r="D179" s="122"/>
      <c r="E179" s="122">
        <f>(D165+E165)/2-$E$185</f>
        <v>316343.5</v>
      </c>
      <c r="F179" s="122"/>
      <c r="G179" s="122"/>
      <c r="H179" s="122">
        <f>(G165+H165)/2-$H$185</f>
        <v>393675.5</v>
      </c>
      <c r="I179" s="122"/>
      <c r="J179" s="123" t="s">
        <v>72</v>
      </c>
      <c r="K179" s="122"/>
      <c r="L179" s="122">
        <f>(K165+L165)/2-$L$185</f>
        <v>373567</v>
      </c>
      <c r="M179" s="122"/>
      <c r="N179" s="122"/>
      <c r="O179" s="122">
        <f>(N165+O165)/2-$O$185</f>
        <v>502956.5</v>
      </c>
      <c r="P179" s="122"/>
      <c r="Q179" s="123" t="s">
        <v>78</v>
      </c>
      <c r="R179" s="122"/>
      <c r="S179" s="122">
        <f>(R165+S165)/2-$S$185</f>
        <v>1948.5</v>
      </c>
      <c r="T179" s="122"/>
      <c r="U179" s="122"/>
      <c r="V179" s="122">
        <f>(U165+V165)/2-$V$185</f>
        <v>3051.5</v>
      </c>
      <c r="W179" s="121"/>
      <c r="Y179" s="108"/>
      <c r="Z179" s="110"/>
      <c r="AA179" s="108"/>
      <c r="AB179" s="110"/>
      <c r="AC179" s="110"/>
      <c r="AD179" s="110"/>
      <c r="AE179" s="109"/>
      <c r="AF179" s="110"/>
      <c r="AG179" s="109"/>
    </row>
    <row r="180" spans="2:33" x14ac:dyDescent="0.3">
      <c r="B180" s="120"/>
      <c r="C180" s="125" t="s">
        <v>68</v>
      </c>
      <c r="D180" s="122"/>
      <c r="E180" s="122">
        <f t="shared" ref="E180:E183" si="34">(D166+E166)/2-$E$185</f>
        <v>73202</v>
      </c>
      <c r="F180" s="122"/>
      <c r="G180" s="122"/>
      <c r="H180" s="122">
        <f t="shared" ref="H180:H183" si="35">(G166+H166)/2-$H$185</f>
        <v>94036</v>
      </c>
      <c r="I180" s="122"/>
      <c r="J180" s="125" t="s">
        <v>73</v>
      </c>
      <c r="K180" s="122"/>
      <c r="L180" s="122">
        <f t="shared" ref="L180:L183" si="36">(K166+L166)/2-$L$185</f>
        <v>84479</v>
      </c>
      <c r="M180" s="122"/>
      <c r="N180" s="122"/>
      <c r="O180" s="122">
        <f t="shared" ref="O180:O183" si="37">(N166+O166)/2-$O$185</f>
        <v>111699</v>
      </c>
      <c r="P180" s="122"/>
      <c r="Q180" s="125" t="s">
        <v>79</v>
      </c>
      <c r="R180" s="122"/>
      <c r="S180" s="122">
        <f t="shared" ref="S180:S183" si="38">(R166+S166)/2-$S$185</f>
        <v>1061</v>
      </c>
      <c r="T180" s="122"/>
      <c r="U180" s="122"/>
      <c r="V180" s="122">
        <f t="shared" ref="V180:V183" si="39">(U166+V166)/2-$V$185</f>
        <v>1801</v>
      </c>
      <c r="W180" s="121"/>
      <c r="Y180" s="108"/>
      <c r="Z180" s="110"/>
      <c r="AA180" s="108"/>
      <c r="AB180" s="110"/>
      <c r="AC180" s="110"/>
      <c r="AD180" s="110"/>
      <c r="AE180" s="109"/>
      <c r="AF180" s="110"/>
      <c r="AG180" s="109"/>
    </row>
    <row r="181" spans="2:33" x14ac:dyDescent="0.3">
      <c r="B181" s="120"/>
      <c r="C181" s="125" t="s">
        <v>69</v>
      </c>
      <c r="D181" s="122"/>
      <c r="E181" s="122">
        <f t="shared" si="34"/>
        <v>8291.5</v>
      </c>
      <c r="F181" s="122"/>
      <c r="G181" s="122"/>
      <c r="H181" s="122">
        <f t="shared" si="35"/>
        <v>10638</v>
      </c>
      <c r="I181" s="122"/>
      <c r="J181" s="125" t="s">
        <v>74</v>
      </c>
      <c r="K181" s="122"/>
      <c r="L181" s="122">
        <f t="shared" si="36"/>
        <v>11737</v>
      </c>
      <c r="M181" s="122"/>
      <c r="N181" s="122"/>
      <c r="O181" s="122">
        <f t="shared" si="37"/>
        <v>15565</v>
      </c>
      <c r="P181" s="122"/>
      <c r="Q181" s="125" t="s">
        <v>80</v>
      </c>
      <c r="R181" s="122"/>
      <c r="S181" s="122">
        <f t="shared" si="38"/>
        <v>287</v>
      </c>
      <c r="T181" s="122"/>
      <c r="U181" s="122"/>
      <c r="V181" s="122">
        <f t="shared" si="39"/>
        <v>1002</v>
      </c>
      <c r="W181" s="121"/>
      <c r="Y181" s="108"/>
      <c r="Z181" s="110"/>
      <c r="AA181" s="108"/>
      <c r="AB181" s="110"/>
      <c r="AC181" s="110"/>
      <c r="AD181" s="110"/>
      <c r="AE181" s="109"/>
      <c r="AF181" s="110"/>
      <c r="AG181" s="109"/>
    </row>
    <row r="182" spans="2:33" x14ac:dyDescent="0.3">
      <c r="B182" s="120"/>
      <c r="C182" s="125" t="s">
        <v>70</v>
      </c>
      <c r="D182" s="122"/>
      <c r="E182" s="122">
        <f t="shared" si="34"/>
        <v>1063.5</v>
      </c>
      <c r="F182" s="122"/>
      <c r="G182" s="122"/>
      <c r="H182" s="122">
        <f t="shared" si="35"/>
        <v>1939</v>
      </c>
      <c r="I182" s="122"/>
      <c r="J182" s="125" t="s">
        <v>75</v>
      </c>
      <c r="K182" s="122"/>
      <c r="L182" s="122">
        <f t="shared" si="36"/>
        <v>1951.5</v>
      </c>
      <c r="M182" s="122"/>
      <c r="N182" s="122"/>
      <c r="O182" s="122">
        <f t="shared" si="37"/>
        <v>2695.5</v>
      </c>
      <c r="P182" s="122"/>
      <c r="Q182" s="125" t="s">
        <v>81</v>
      </c>
      <c r="R182" s="122"/>
      <c r="S182" s="122">
        <f t="shared" si="38"/>
        <v>325</v>
      </c>
      <c r="T182" s="122"/>
      <c r="U182" s="122"/>
      <c r="V182" s="122">
        <f t="shared" si="39"/>
        <v>937.5</v>
      </c>
      <c r="W182" s="121"/>
      <c r="Y182" s="108"/>
      <c r="Z182" s="110"/>
      <c r="AA182" s="108"/>
      <c r="AB182" s="110"/>
      <c r="AC182" s="110"/>
      <c r="AD182" s="110"/>
      <c r="AE182" s="109"/>
      <c r="AF182" s="110"/>
      <c r="AG182" s="109"/>
    </row>
    <row r="183" spans="2:33" x14ac:dyDescent="0.3">
      <c r="B183" s="120"/>
      <c r="C183" s="125" t="s">
        <v>71</v>
      </c>
      <c r="D183" s="122"/>
      <c r="E183" s="122">
        <f t="shared" si="34"/>
        <v>207.5</v>
      </c>
      <c r="F183" s="122"/>
      <c r="G183" s="122"/>
      <c r="H183" s="122">
        <f t="shared" si="35"/>
        <v>554.5</v>
      </c>
      <c r="I183" s="122"/>
      <c r="J183" s="125" t="s">
        <v>76</v>
      </c>
      <c r="K183" s="122"/>
      <c r="L183" s="122">
        <f t="shared" si="36"/>
        <v>845</v>
      </c>
      <c r="M183" s="122"/>
      <c r="N183" s="122"/>
      <c r="O183" s="122">
        <f t="shared" si="37"/>
        <v>1058.5</v>
      </c>
      <c r="P183" s="122"/>
      <c r="Q183" s="125" t="s">
        <v>82</v>
      </c>
      <c r="R183" s="122"/>
      <c r="S183" s="122">
        <f t="shared" si="38"/>
        <v>-188.5</v>
      </c>
      <c r="T183" s="122"/>
      <c r="U183" s="122"/>
      <c r="V183" s="122">
        <f t="shared" si="39"/>
        <v>451.5</v>
      </c>
      <c r="W183" s="121"/>
      <c r="Y183" s="108"/>
      <c r="Z183" s="110"/>
      <c r="AA183" s="108"/>
      <c r="AB183" s="110"/>
      <c r="AC183" s="110"/>
      <c r="AD183" s="110"/>
      <c r="AE183" s="109"/>
      <c r="AF183" s="110"/>
      <c r="AG183" s="109"/>
    </row>
    <row r="184" spans="2:33" x14ac:dyDescent="0.3">
      <c r="B184" s="120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1"/>
      <c r="Y184" s="108"/>
      <c r="Z184" s="110"/>
      <c r="AA184" s="111"/>
      <c r="AB184" s="112"/>
      <c r="AC184" s="112"/>
      <c r="AD184" s="112"/>
      <c r="AE184" s="113"/>
      <c r="AF184" s="110"/>
      <c r="AG184" s="109"/>
    </row>
    <row r="185" spans="2:33" x14ac:dyDescent="0.3">
      <c r="B185" s="120"/>
      <c r="C185" s="126" t="s">
        <v>77</v>
      </c>
      <c r="D185" s="127"/>
      <c r="E185" s="127">
        <f t="shared" ref="E185" si="40">(D171+E171)/2</f>
        <v>9440.5</v>
      </c>
      <c r="F185" s="122"/>
      <c r="G185" s="127"/>
      <c r="H185" s="127">
        <f t="shared" ref="H185" si="41">(G171+H171)/2</f>
        <v>6547.5</v>
      </c>
      <c r="I185" s="122"/>
      <c r="J185" s="126" t="s">
        <v>77</v>
      </c>
      <c r="K185" s="127"/>
      <c r="L185" s="127">
        <f t="shared" ref="L185" si="42">(K171+L171)/2</f>
        <v>9583.5</v>
      </c>
      <c r="M185" s="122"/>
      <c r="N185" s="127"/>
      <c r="O185" s="127">
        <f t="shared" ref="O185" si="43">(N171+O171)/2</f>
        <v>6861</v>
      </c>
      <c r="P185" s="122"/>
      <c r="Q185" s="126" t="s">
        <v>77</v>
      </c>
      <c r="R185" s="127"/>
      <c r="S185" s="127">
        <f t="shared" ref="S185" si="44">(R171+S171)/2</f>
        <v>9930.5</v>
      </c>
      <c r="T185" s="122"/>
      <c r="U185" s="127"/>
      <c r="V185" s="127">
        <f t="shared" ref="V185" si="45">(U171+V171)/2</f>
        <v>6672</v>
      </c>
      <c r="W185" s="121"/>
      <c r="Y185" s="108"/>
      <c r="Z185" s="110"/>
      <c r="AA185" s="110"/>
      <c r="AB185" s="110"/>
      <c r="AC185" s="110"/>
      <c r="AD185" s="110"/>
      <c r="AE185" s="110"/>
      <c r="AF185" s="110"/>
      <c r="AG185" s="109"/>
    </row>
    <row r="186" spans="2:33" x14ac:dyDescent="0.3">
      <c r="B186" s="120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1"/>
      <c r="Y186" s="111"/>
      <c r="Z186" s="112"/>
      <c r="AA186" s="112"/>
      <c r="AB186" s="112"/>
      <c r="AC186" s="112"/>
      <c r="AD186" s="112"/>
      <c r="AE186" s="112"/>
      <c r="AF186" s="112"/>
      <c r="AG186" s="113"/>
    </row>
    <row r="187" spans="2:33" x14ac:dyDescent="0.3">
      <c r="B187" s="120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1"/>
    </row>
    <row r="188" spans="2:33" x14ac:dyDescent="0.3">
      <c r="B188" s="120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1"/>
    </row>
    <row r="189" spans="2:33" x14ac:dyDescent="0.3">
      <c r="B189" s="128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9"/>
    </row>
  </sheetData>
  <mergeCells count="88">
    <mergeCell ref="U16:V16"/>
    <mergeCell ref="C9:V11"/>
    <mergeCell ref="Z9:AF11"/>
    <mergeCell ref="AJ9:AQ11"/>
    <mergeCell ref="C13:L14"/>
    <mergeCell ref="Z13:AF14"/>
    <mergeCell ref="AJ13:AQ14"/>
    <mergeCell ref="M14:V15"/>
    <mergeCell ref="D16:E16"/>
    <mergeCell ref="G16:H16"/>
    <mergeCell ref="K16:L16"/>
    <mergeCell ref="N16:O16"/>
    <mergeCell ref="R16:S16"/>
    <mergeCell ref="C27:L28"/>
    <mergeCell ref="D30:E30"/>
    <mergeCell ref="G30:H30"/>
    <mergeCell ref="K30:L30"/>
    <mergeCell ref="N30:O30"/>
    <mergeCell ref="U30:V30"/>
    <mergeCell ref="Z42:AF43"/>
    <mergeCell ref="AJ42:AQ43"/>
    <mergeCell ref="C46:V48"/>
    <mergeCell ref="C50:L51"/>
    <mergeCell ref="R30:S30"/>
    <mergeCell ref="U53:V53"/>
    <mergeCell ref="C64:L65"/>
    <mergeCell ref="D67:E67"/>
    <mergeCell ref="G67:H67"/>
    <mergeCell ref="K67:L67"/>
    <mergeCell ref="N67:O67"/>
    <mergeCell ref="R67:S67"/>
    <mergeCell ref="U67:V67"/>
    <mergeCell ref="D53:E53"/>
    <mergeCell ref="G53:H53"/>
    <mergeCell ref="K53:L53"/>
    <mergeCell ref="N53:O53"/>
    <mergeCell ref="R53:S53"/>
    <mergeCell ref="Z71:AF72"/>
    <mergeCell ref="AJ71:AQ72"/>
    <mergeCell ref="C83:V85"/>
    <mergeCell ref="C87:L88"/>
    <mergeCell ref="D90:E90"/>
    <mergeCell ref="G90:H90"/>
    <mergeCell ref="K90:L90"/>
    <mergeCell ref="N90:O90"/>
    <mergeCell ref="R90:S90"/>
    <mergeCell ref="U90:V90"/>
    <mergeCell ref="Z100:AF101"/>
    <mergeCell ref="AJ100:AQ101"/>
    <mergeCell ref="C101:L102"/>
    <mergeCell ref="D104:E104"/>
    <mergeCell ref="G104:H104"/>
    <mergeCell ref="K104:L104"/>
    <mergeCell ref="N104:O104"/>
    <mergeCell ref="R104:S104"/>
    <mergeCell ref="U104:V104"/>
    <mergeCell ref="C120:V122"/>
    <mergeCell ref="C124:L125"/>
    <mergeCell ref="D127:E127"/>
    <mergeCell ref="G127:H127"/>
    <mergeCell ref="K127:L127"/>
    <mergeCell ref="N127:O127"/>
    <mergeCell ref="R127:S127"/>
    <mergeCell ref="U127:V127"/>
    <mergeCell ref="Z129:AF130"/>
    <mergeCell ref="C138:L139"/>
    <mergeCell ref="D141:E141"/>
    <mergeCell ref="G141:H141"/>
    <mergeCell ref="K141:L141"/>
    <mergeCell ref="N141:O141"/>
    <mergeCell ref="R141:S141"/>
    <mergeCell ref="U141:V141"/>
    <mergeCell ref="Z158:AF159"/>
    <mergeCell ref="C157:V159"/>
    <mergeCell ref="C161:L162"/>
    <mergeCell ref="D164:E164"/>
    <mergeCell ref="G164:H164"/>
    <mergeCell ref="K164:L164"/>
    <mergeCell ref="N164:O164"/>
    <mergeCell ref="R164:S164"/>
    <mergeCell ref="U164:V164"/>
    <mergeCell ref="U178:V178"/>
    <mergeCell ref="C175:L176"/>
    <mergeCell ref="D178:E178"/>
    <mergeCell ref="G178:H178"/>
    <mergeCell ref="K178:L178"/>
    <mergeCell ref="N178:O178"/>
    <mergeCell ref="R178:S1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R186"/>
  <sheetViews>
    <sheetView topLeftCell="A113" zoomScale="55" zoomScaleNormal="55" workbookViewId="0">
      <selection activeCell="AN39" sqref="AN39"/>
    </sheetView>
  </sheetViews>
  <sheetFormatPr defaultRowHeight="14.4" x14ac:dyDescent="0.3"/>
  <cols>
    <col min="1" max="2" width="8.88671875" customWidth="1"/>
    <col min="3" max="3" width="14.44140625" customWidth="1"/>
    <col min="4" max="5" width="10.77734375" customWidth="1"/>
    <col min="6" max="6" width="4.6640625" customWidth="1"/>
    <col min="7" max="9" width="10.77734375" customWidth="1"/>
    <col min="10" max="10" width="14.44140625" customWidth="1"/>
    <col min="11" max="12" width="10.77734375" customWidth="1"/>
    <col min="13" max="13" width="4.6640625" customWidth="1"/>
    <col min="14" max="16" width="10.77734375" customWidth="1"/>
    <col min="17" max="17" width="14.44140625" customWidth="1"/>
    <col min="18" max="19" width="10.77734375" customWidth="1"/>
    <col min="20" max="20" width="4.6640625" customWidth="1"/>
    <col min="26" max="32" width="15.77734375" customWidth="1"/>
    <col min="33" max="34" width="8.88671875" customWidth="1"/>
    <col min="36" max="36" width="22.6640625" customWidth="1"/>
    <col min="37" max="37" width="15.77734375" customWidth="1"/>
    <col min="38" max="39" width="23.77734375" customWidth="1"/>
    <col min="40" max="43" width="20.77734375" customWidth="1"/>
    <col min="44" max="44" width="8.88671875" customWidth="1"/>
  </cols>
  <sheetData>
    <row r="7" spans="2:44" x14ac:dyDescent="0.3">
      <c r="D7" s="45"/>
      <c r="AA7" s="45"/>
      <c r="AL7" s="45"/>
    </row>
    <row r="8" spans="2:44" x14ac:dyDescent="0.3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Y8" s="105"/>
      <c r="Z8" s="106"/>
      <c r="AA8" s="106"/>
      <c r="AB8" s="106"/>
      <c r="AC8" s="106"/>
      <c r="AD8" s="106"/>
      <c r="AE8" s="106"/>
      <c r="AF8" s="106"/>
      <c r="AG8" s="107"/>
      <c r="AI8" s="105"/>
      <c r="AJ8" s="106"/>
      <c r="AK8" s="106"/>
      <c r="AL8" s="106"/>
      <c r="AM8" s="106"/>
      <c r="AN8" s="106"/>
      <c r="AO8" s="106"/>
      <c r="AP8" s="106"/>
      <c r="AQ8" s="106"/>
      <c r="AR8" s="107"/>
    </row>
    <row r="9" spans="2:44" ht="14.4" customHeight="1" x14ac:dyDescent="0.3">
      <c r="B9" s="49"/>
      <c r="C9" s="160" t="s">
        <v>83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50"/>
      <c r="Y9" s="108"/>
      <c r="Z9" s="162" t="s">
        <v>92</v>
      </c>
      <c r="AA9" s="162"/>
      <c r="AB9" s="162"/>
      <c r="AC9" s="162"/>
      <c r="AD9" s="162"/>
      <c r="AE9" s="162"/>
      <c r="AF9" s="162"/>
      <c r="AG9" s="109"/>
      <c r="AI9" s="108"/>
      <c r="AJ9" s="162" t="s">
        <v>99</v>
      </c>
      <c r="AK9" s="162"/>
      <c r="AL9" s="162"/>
      <c r="AM9" s="162"/>
      <c r="AN9" s="162"/>
      <c r="AO9" s="162"/>
      <c r="AP9" s="162"/>
      <c r="AQ9" s="162"/>
      <c r="AR9" s="109"/>
    </row>
    <row r="10" spans="2:44" ht="14.4" customHeight="1" x14ac:dyDescent="0.3">
      <c r="B10" s="4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50"/>
      <c r="Y10" s="108"/>
      <c r="Z10" s="162"/>
      <c r="AA10" s="162"/>
      <c r="AB10" s="162"/>
      <c r="AC10" s="162"/>
      <c r="AD10" s="162"/>
      <c r="AE10" s="162"/>
      <c r="AF10" s="162"/>
      <c r="AG10" s="109"/>
      <c r="AI10" s="108"/>
      <c r="AJ10" s="162"/>
      <c r="AK10" s="162"/>
      <c r="AL10" s="162"/>
      <c r="AM10" s="162"/>
      <c r="AN10" s="162"/>
      <c r="AO10" s="162"/>
      <c r="AP10" s="162"/>
      <c r="AQ10" s="162"/>
      <c r="AR10" s="109"/>
    </row>
    <row r="11" spans="2:44" ht="14.4" customHeight="1" x14ac:dyDescent="0.3">
      <c r="B11" s="49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50"/>
      <c r="Y11" s="108"/>
      <c r="Z11" s="163"/>
      <c r="AA11" s="163"/>
      <c r="AB11" s="163"/>
      <c r="AC11" s="163"/>
      <c r="AD11" s="163"/>
      <c r="AE11" s="163"/>
      <c r="AF11" s="163"/>
      <c r="AG11" s="109"/>
      <c r="AI11" s="108"/>
      <c r="AJ11" s="163"/>
      <c r="AK11" s="163"/>
      <c r="AL11" s="163"/>
      <c r="AM11" s="163"/>
      <c r="AN11" s="163"/>
      <c r="AO11" s="163"/>
      <c r="AP11" s="163"/>
      <c r="AQ11" s="163"/>
      <c r="AR11" s="109"/>
    </row>
    <row r="12" spans="2:44" x14ac:dyDescent="0.3">
      <c r="B12" s="49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0"/>
      <c r="Y12" s="108"/>
      <c r="Z12" s="110"/>
      <c r="AA12" s="110"/>
      <c r="AB12" s="110"/>
      <c r="AC12" s="110"/>
      <c r="AD12" s="110"/>
      <c r="AE12" s="110"/>
      <c r="AF12" s="110"/>
      <c r="AG12" s="109"/>
      <c r="AI12" s="108"/>
      <c r="AJ12" s="110"/>
      <c r="AK12" s="110"/>
      <c r="AL12" s="110"/>
      <c r="AM12" s="110"/>
      <c r="AN12" s="110"/>
      <c r="AO12" s="110"/>
      <c r="AP12" s="110"/>
      <c r="AQ12" s="110"/>
      <c r="AR12" s="109"/>
    </row>
    <row r="13" spans="2:44" ht="14.4" customHeight="1" x14ac:dyDescent="0.3">
      <c r="B13" s="49"/>
      <c r="C13" s="158" t="s">
        <v>65</v>
      </c>
      <c r="D13" s="158"/>
      <c r="E13" s="158"/>
      <c r="F13" s="158"/>
      <c r="G13" s="158"/>
      <c r="H13" s="158"/>
      <c r="I13" s="158"/>
      <c r="J13" s="158"/>
      <c r="K13" s="158"/>
      <c r="L13" s="15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0"/>
      <c r="Y13" s="108"/>
      <c r="Z13" s="138" t="s">
        <v>93</v>
      </c>
      <c r="AA13" s="138"/>
      <c r="AB13" s="138"/>
      <c r="AC13" s="138"/>
      <c r="AD13" s="138"/>
      <c r="AE13" s="138"/>
      <c r="AF13" s="138"/>
      <c r="AG13" s="109"/>
      <c r="AI13" s="108"/>
      <c r="AJ13" s="138" t="s">
        <v>101</v>
      </c>
      <c r="AK13" s="138"/>
      <c r="AL13" s="138"/>
      <c r="AM13" s="138"/>
      <c r="AN13" s="138"/>
      <c r="AO13" s="138"/>
      <c r="AP13" s="138"/>
      <c r="AQ13" s="138"/>
      <c r="AR13" s="109"/>
    </row>
    <row r="14" spans="2:44" ht="14.4" customHeight="1" x14ac:dyDescent="0.3">
      <c r="B14" s="49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50"/>
      <c r="Y14" s="108"/>
      <c r="Z14" s="138"/>
      <c r="AA14" s="138"/>
      <c r="AB14" s="138"/>
      <c r="AC14" s="138"/>
      <c r="AD14" s="138"/>
      <c r="AE14" s="138"/>
      <c r="AF14" s="138"/>
      <c r="AG14" s="109"/>
      <c r="AI14" s="108"/>
      <c r="AJ14" s="138"/>
      <c r="AK14" s="138"/>
      <c r="AL14" s="138"/>
      <c r="AM14" s="138"/>
      <c r="AN14" s="138"/>
      <c r="AO14" s="138"/>
      <c r="AP14" s="138"/>
      <c r="AQ14" s="138"/>
      <c r="AR14" s="109"/>
    </row>
    <row r="15" spans="2:44" ht="14.4" customHeight="1" x14ac:dyDescent="0.3">
      <c r="B15" s="4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50"/>
      <c r="Y15" s="108"/>
      <c r="Z15" s="110"/>
      <c r="AA15" s="110"/>
      <c r="AB15" s="110"/>
      <c r="AC15" s="110"/>
      <c r="AD15" s="110"/>
      <c r="AE15" s="110"/>
      <c r="AF15" s="110"/>
      <c r="AG15" s="109"/>
      <c r="AI15" s="108"/>
      <c r="AJ15" s="110"/>
      <c r="AK15" s="110"/>
      <c r="AL15" s="110"/>
      <c r="AM15" s="110"/>
      <c r="AN15" s="110"/>
      <c r="AO15" s="110"/>
      <c r="AP15" s="110"/>
      <c r="AQ15" s="110"/>
      <c r="AR15" s="109"/>
    </row>
    <row r="16" spans="2:44" x14ac:dyDescent="0.3">
      <c r="B16" s="49"/>
      <c r="C16" s="51"/>
      <c r="D16" s="159" t="s">
        <v>59</v>
      </c>
      <c r="E16" s="159"/>
      <c r="F16" s="51"/>
      <c r="G16" s="159" t="s">
        <v>60</v>
      </c>
      <c r="H16" s="159"/>
      <c r="I16" s="51"/>
      <c r="J16" s="51"/>
      <c r="K16" s="159" t="s">
        <v>61</v>
      </c>
      <c r="L16" s="159"/>
      <c r="M16" s="51"/>
      <c r="N16" s="159" t="s">
        <v>62</v>
      </c>
      <c r="O16" s="159"/>
      <c r="P16" s="51"/>
      <c r="Q16" s="51"/>
      <c r="R16" s="159" t="s">
        <v>63</v>
      </c>
      <c r="S16" s="159"/>
      <c r="T16" s="51"/>
      <c r="U16" s="159" t="s">
        <v>64</v>
      </c>
      <c r="V16" s="159"/>
      <c r="W16" s="50"/>
      <c r="Y16" s="108"/>
      <c r="Z16" s="110"/>
      <c r="AA16" s="110"/>
      <c r="AB16" s="110"/>
      <c r="AC16" s="110"/>
      <c r="AD16" s="110"/>
      <c r="AE16" s="110"/>
      <c r="AF16" s="110"/>
      <c r="AG16" s="109"/>
      <c r="AI16" s="108"/>
      <c r="AJ16" s="110"/>
      <c r="AK16" s="110"/>
      <c r="AL16" s="110"/>
      <c r="AM16" s="110"/>
      <c r="AN16" s="110"/>
      <c r="AO16" s="110"/>
      <c r="AP16" s="110"/>
      <c r="AQ16" s="110"/>
      <c r="AR16" s="109"/>
    </row>
    <row r="17" spans="2:44" x14ac:dyDescent="0.3">
      <c r="B17" s="49"/>
      <c r="C17" s="70" t="s">
        <v>67</v>
      </c>
      <c r="D17" s="52">
        <v>11596</v>
      </c>
      <c r="E17" s="52">
        <v>12238</v>
      </c>
      <c r="F17" s="51"/>
      <c r="G17" s="52">
        <v>10031</v>
      </c>
      <c r="H17" s="52">
        <v>10532</v>
      </c>
      <c r="I17" s="51"/>
      <c r="J17" s="70" t="s">
        <v>72</v>
      </c>
      <c r="K17" s="52">
        <v>14517</v>
      </c>
      <c r="L17" s="52">
        <v>16010</v>
      </c>
      <c r="M17" s="51"/>
      <c r="N17" s="52">
        <v>13993</v>
      </c>
      <c r="O17" s="52">
        <v>15223</v>
      </c>
      <c r="P17" s="51"/>
      <c r="Q17" s="70" t="s">
        <v>78</v>
      </c>
      <c r="R17" s="52">
        <v>9274</v>
      </c>
      <c r="S17" s="52">
        <v>9590</v>
      </c>
      <c r="T17" s="51"/>
      <c r="U17" s="52">
        <v>6902</v>
      </c>
      <c r="V17" s="52">
        <v>7207</v>
      </c>
      <c r="W17" s="50"/>
      <c r="Y17" s="108"/>
      <c r="Z17" s="116" t="s">
        <v>91</v>
      </c>
      <c r="AA17" s="116"/>
      <c r="AB17" s="116" t="s">
        <v>67</v>
      </c>
      <c r="AC17" s="116" t="s">
        <v>68</v>
      </c>
      <c r="AD17" s="116" t="s">
        <v>69</v>
      </c>
      <c r="AE17" s="116" t="s">
        <v>70</v>
      </c>
      <c r="AF17" s="116" t="s">
        <v>71</v>
      </c>
      <c r="AG17" s="109"/>
      <c r="AI17" s="108"/>
      <c r="AJ17" s="110" t="s">
        <v>100</v>
      </c>
      <c r="AK17" s="110"/>
      <c r="AL17" s="116" t="str">
        <f>D30</f>
        <v>Bitis arietans bottom</v>
      </c>
      <c r="AM17" s="116" t="str">
        <f>G30</f>
        <v>Bitis arietans top</v>
      </c>
      <c r="AN17" s="110"/>
      <c r="AO17" s="110"/>
      <c r="AP17" s="110"/>
      <c r="AQ17" s="110"/>
      <c r="AR17" s="109"/>
    </row>
    <row r="18" spans="2:44" ht="14.4" customHeight="1" x14ac:dyDescent="0.3">
      <c r="B18" s="49"/>
      <c r="C18" s="71" t="s">
        <v>68</v>
      </c>
      <c r="D18" s="52">
        <v>10240</v>
      </c>
      <c r="E18" s="52">
        <v>9697</v>
      </c>
      <c r="F18" s="51"/>
      <c r="G18" s="52">
        <v>7958</v>
      </c>
      <c r="H18" s="52">
        <v>7334</v>
      </c>
      <c r="I18" s="51"/>
      <c r="J18" s="71" t="s">
        <v>73</v>
      </c>
      <c r="K18" s="52">
        <v>9556</v>
      </c>
      <c r="L18" s="52">
        <v>9922</v>
      </c>
      <c r="M18" s="51"/>
      <c r="N18" s="52">
        <v>7466</v>
      </c>
      <c r="O18" s="52">
        <v>7849</v>
      </c>
      <c r="P18" s="51"/>
      <c r="Q18" s="71" t="s">
        <v>79</v>
      </c>
      <c r="R18" s="52">
        <v>9213</v>
      </c>
      <c r="S18" s="52">
        <v>9605</v>
      </c>
      <c r="T18" s="51"/>
      <c r="U18" s="52">
        <v>6967</v>
      </c>
      <c r="V18" s="52">
        <v>7039</v>
      </c>
      <c r="W18" s="50"/>
      <c r="Y18" s="108"/>
      <c r="Z18" s="110">
        <v>10</v>
      </c>
      <c r="AA18" s="110"/>
      <c r="AB18" s="110">
        <f>E31</f>
        <v>1731.5</v>
      </c>
      <c r="AC18" s="110">
        <f>E32</f>
        <v>-217</v>
      </c>
      <c r="AD18" s="110">
        <f>E33</f>
        <v>-1117.5</v>
      </c>
      <c r="AE18" s="110">
        <f>E34</f>
        <v>-1135.5</v>
      </c>
      <c r="AF18" s="110">
        <f>E35</f>
        <v>-874</v>
      </c>
      <c r="AG18" s="109"/>
      <c r="AI18" s="108"/>
      <c r="AJ18" s="110">
        <v>1280000</v>
      </c>
      <c r="AK18" s="110"/>
      <c r="AL18" s="116">
        <f>E31</f>
        <v>1731.5</v>
      </c>
      <c r="AM18" s="116">
        <f>H31</f>
        <v>2910.5</v>
      </c>
      <c r="AN18" s="110"/>
      <c r="AO18" s="110"/>
      <c r="AP18" s="110"/>
      <c r="AQ18" s="110"/>
      <c r="AR18" s="109"/>
    </row>
    <row r="19" spans="2:44" ht="14.4" customHeight="1" x14ac:dyDescent="0.3">
      <c r="B19" s="49"/>
      <c r="C19" s="71" t="s">
        <v>69</v>
      </c>
      <c r="D19" s="52">
        <v>8936</v>
      </c>
      <c r="E19" s="52">
        <v>9200</v>
      </c>
      <c r="F19" s="51"/>
      <c r="G19" s="52">
        <v>6950</v>
      </c>
      <c r="H19" s="52">
        <v>7236</v>
      </c>
      <c r="I19" s="51"/>
      <c r="J19" s="71" t="s">
        <v>74</v>
      </c>
      <c r="K19" s="52">
        <v>9904</v>
      </c>
      <c r="L19" s="52">
        <v>10376</v>
      </c>
      <c r="M19" s="51"/>
      <c r="N19" s="52">
        <v>7740</v>
      </c>
      <c r="O19" s="52">
        <v>7859</v>
      </c>
      <c r="P19" s="51"/>
      <c r="Q19" s="71" t="s">
        <v>80</v>
      </c>
      <c r="R19" s="52">
        <v>9590</v>
      </c>
      <c r="S19" s="52">
        <v>9494</v>
      </c>
      <c r="T19" s="51"/>
      <c r="U19" s="52">
        <v>7148</v>
      </c>
      <c r="V19" s="52">
        <v>7336</v>
      </c>
      <c r="W19" s="50"/>
      <c r="Y19" s="108"/>
      <c r="Z19" s="110">
        <v>20</v>
      </c>
      <c r="AA19" s="110"/>
      <c r="AB19" s="110">
        <f>E68</f>
        <v>5294</v>
      </c>
      <c r="AC19" s="110">
        <f>E69</f>
        <v>49</v>
      </c>
      <c r="AD19" s="110">
        <f>E70</f>
        <v>-1014.5</v>
      </c>
      <c r="AE19" s="110">
        <f>E71</f>
        <v>-936.5</v>
      </c>
      <c r="AF19" s="110">
        <f>E72</f>
        <v>-883</v>
      </c>
      <c r="AG19" s="109"/>
      <c r="AI19" s="108"/>
      <c r="AJ19" s="110">
        <v>128000</v>
      </c>
      <c r="AK19" s="110"/>
      <c r="AL19" s="116">
        <f t="shared" ref="AL19:AL22" si="0">E32</f>
        <v>-217</v>
      </c>
      <c r="AM19" s="116">
        <f t="shared" ref="AM19:AM22" si="1">H32</f>
        <v>275</v>
      </c>
      <c r="AN19" s="110"/>
      <c r="AO19" s="110"/>
      <c r="AP19" s="110"/>
      <c r="AQ19" s="110"/>
      <c r="AR19" s="109"/>
    </row>
    <row r="20" spans="2:44" x14ac:dyDescent="0.3">
      <c r="B20" s="49"/>
      <c r="C20" s="71" t="s">
        <v>70</v>
      </c>
      <c r="D20" s="52">
        <v>9180</v>
      </c>
      <c r="E20" s="52">
        <v>8920</v>
      </c>
      <c r="F20" s="51"/>
      <c r="G20" s="52">
        <v>6878</v>
      </c>
      <c r="H20" s="52">
        <v>6774</v>
      </c>
      <c r="I20" s="51"/>
      <c r="J20" s="71" t="s">
        <v>75</v>
      </c>
      <c r="K20" s="52">
        <v>9604</v>
      </c>
      <c r="L20" s="52">
        <v>9552</v>
      </c>
      <c r="M20" s="51"/>
      <c r="N20" s="52">
        <v>7291</v>
      </c>
      <c r="O20" s="52">
        <v>7387</v>
      </c>
      <c r="P20" s="51"/>
      <c r="Q20" s="71" t="s">
        <v>81</v>
      </c>
      <c r="R20" s="52">
        <v>10114</v>
      </c>
      <c r="S20" s="52">
        <v>9301</v>
      </c>
      <c r="T20" s="51"/>
      <c r="U20" s="52">
        <v>7764</v>
      </c>
      <c r="V20" s="52">
        <v>6873</v>
      </c>
      <c r="W20" s="50"/>
      <c r="Y20" s="108"/>
      <c r="Z20" s="110">
        <v>70</v>
      </c>
      <c r="AA20" s="110"/>
      <c r="AB20" s="110">
        <f>E105</f>
        <v>25658</v>
      </c>
      <c r="AC20" s="110">
        <f>E106</f>
        <v>3184</v>
      </c>
      <c r="AD20" s="110">
        <f>E107</f>
        <v>138.5</v>
      </c>
      <c r="AE20" s="110">
        <f>E108</f>
        <v>-198.5</v>
      </c>
      <c r="AF20" s="110">
        <f>E109</f>
        <v>99</v>
      </c>
      <c r="AG20" s="109"/>
      <c r="AI20" s="108"/>
      <c r="AJ20" s="110">
        <v>12800</v>
      </c>
      <c r="AK20" s="110"/>
      <c r="AL20" s="116">
        <f t="shared" si="0"/>
        <v>-1117.5</v>
      </c>
      <c r="AM20" s="116">
        <f t="shared" si="1"/>
        <v>-278</v>
      </c>
      <c r="AN20" s="110"/>
      <c r="AO20" s="110"/>
      <c r="AP20" s="110"/>
      <c r="AQ20" s="110"/>
      <c r="AR20" s="109"/>
    </row>
    <row r="21" spans="2:44" x14ac:dyDescent="0.3">
      <c r="B21" s="49"/>
      <c r="C21" s="71" t="s">
        <v>71</v>
      </c>
      <c r="D21" s="52">
        <v>9101</v>
      </c>
      <c r="E21" s="52">
        <v>9522</v>
      </c>
      <c r="F21" s="51"/>
      <c r="G21" s="52">
        <v>7056</v>
      </c>
      <c r="H21" s="52">
        <v>7427</v>
      </c>
      <c r="I21" s="51"/>
      <c r="J21" s="71" t="s">
        <v>76</v>
      </c>
      <c r="K21" s="52">
        <v>9674</v>
      </c>
      <c r="L21" s="52">
        <v>10158</v>
      </c>
      <c r="M21" s="51"/>
      <c r="N21" s="52">
        <v>7516</v>
      </c>
      <c r="O21" s="52">
        <v>7684</v>
      </c>
      <c r="P21" s="51"/>
      <c r="Q21" s="71" t="s">
        <v>82</v>
      </c>
      <c r="R21" s="52">
        <v>9176</v>
      </c>
      <c r="S21" s="52">
        <v>9406</v>
      </c>
      <c r="T21" s="51"/>
      <c r="U21" s="52">
        <v>6900</v>
      </c>
      <c r="V21" s="52">
        <v>7150</v>
      </c>
      <c r="W21" s="50"/>
      <c r="Y21" s="108"/>
      <c r="Z21" s="110">
        <v>155</v>
      </c>
      <c r="AA21" s="110"/>
      <c r="AB21" s="110">
        <f>E142</f>
        <v>59522</v>
      </c>
      <c r="AC21" s="110">
        <f>E143</f>
        <v>9485.5</v>
      </c>
      <c r="AD21" s="110">
        <f>E144</f>
        <v>718.5</v>
      </c>
      <c r="AE21" s="110">
        <f>E145</f>
        <v>-40.5</v>
      </c>
      <c r="AF21" s="110">
        <f>E146</f>
        <v>6.5</v>
      </c>
      <c r="AG21" s="109"/>
      <c r="AI21" s="108"/>
      <c r="AJ21" s="110">
        <v>1280</v>
      </c>
      <c r="AK21" s="110"/>
      <c r="AL21" s="116">
        <f t="shared" si="0"/>
        <v>-1135.5</v>
      </c>
      <c r="AM21" s="116">
        <f t="shared" si="1"/>
        <v>-545</v>
      </c>
      <c r="AN21" s="110"/>
      <c r="AO21" s="110"/>
      <c r="AP21" s="110"/>
      <c r="AQ21" s="110"/>
      <c r="AR21" s="109"/>
    </row>
    <row r="22" spans="2:44" x14ac:dyDescent="0.3">
      <c r="B22" s="49"/>
      <c r="C22" s="50"/>
      <c r="D22" s="72"/>
      <c r="E22" s="52"/>
      <c r="F22" s="51"/>
      <c r="G22" s="52"/>
      <c r="H22" s="52"/>
      <c r="I22" s="51"/>
      <c r="J22" s="50"/>
      <c r="K22" s="52"/>
      <c r="L22" s="52"/>
      <c r="M22" s="51"/>
      <c r="N22" s="52"/>
      <c r="O22" s="52"/>
      <c r="P22" s="51"/>
      <c r="Q22" s="50"/>
      <c r="R22" s="52"/>
      <c r="S22" s="52"/>
      <c r="T22" s="51"/>
      <c r="U22" s="52"/>
      <c r="V22" s="52"/>
      <c r="W22" s="50"/>
      <c r="Y22" s="108"/>
      <c r="Z22" s="110"/>
      <c r="AA22" s="110"/>
      <c r="AB22" s="110"/>
      <c r="AC22" s="110"/>
      <c r="AD22" s="110"/>
      <c r="AE22" s="110"/>
      <c r="AF22" s="110"/>
      <c r="AG22" s="109"/>
      <c r="AI22" s="108"/>
      <c r="AJ22" s="110">
        <v>128</v>
      </c>
      <c r="AK22" s="110"/>
      <c r="AL22" s="116">
        <f t="shared" si="0"/>
        <v>-874</v>
      </c>
      <c r="AM22" s="116">
        <f t="shared" si="1"/>
        <v>-129.5</v>
      </c>
      <c r="AN22" s="110"/>
      <c r="AO22" s="110"/>
      <c r="AP22" s="110"/>
      <c r="AQ22" s="110"/>
      <c r="AR22" s="109"/>
    </row>
    <row r="23" spans="2:44" x14ac:dyDescent="0.3">
      <c r="B23" s="49"/>
      <c r="C23" s="73" t="s">
        <v>77</v>
      </c>
      <c r="D23" s="52">
        <v>9777</v>
      </c>
      <c r="E23" s="52">
        <v>10594</v>
      </c>
      <c r="F23" s="51"/>
      <c r="G23" s="52">
        <v>7153</v>
      </c>
      <c r="H23" s="52">
        <v>7589</v>
      </c>
      <c r="I23" s="51"/>
      <c r="J23" s="73" t="s">
        <v>77</v>
      </c>
      <c r="K23" s="52">
        <v>9599</v>
      </c>
      <c r="L23" s="52">
        <v>8558</v>
      </c>
      <c r="M23" s="51"/>
      <c r="N23" s="52">
        <v>7378</v>
      </c>
      <c r="O23" s="52">
        <v>5942</v>
      </c>
      <c r="P23" s="51"/>
      <c r="Q23" s="73" t="s">
        <v>77</v>
      </c>
      <c r="R23" s="52">
        <v>9852</v>
      </c>
      <c r="S23" s="52">
        <v>8968</v>
      </c>
      <c r="T23" s="51"/>
      <c r="U23" s="52">
        <v>7471</v>
      </c>
      <c r="V23" s="52">
        <v>6460</v>
      </c>
      <c r="W23" s="50"/>
      <c r="Y23" s="108"/>
      <c r="Z23" s="110"/>
      <c r="AA23" s="110"/>
      <c r="AB23" s="110"/>
      <c r="AC23" s="110"/>
      <c r="AD23" s="110"/>
      <c r="AE23" s="110"/>
      <c r="AF23" s="110"/>
      <c r="AG23" s="109"/>
      <c r="AI23" s="108"/>
      <c r="AJ23" s="110"/>
      <c r="AK23" s="110"/>
      <c r="AL23" s="116"/>
      <c r="AM23" s="116"/>
      <c r="AN23" s="110"/>
      <c r="AO23" s="110"/>
      <c r="AP23" s="110"/>
      <c r="AQ23" s="110"/>
      <c r="AR23" s="109"/>
    </row>
    <row r="24" spans="2:44" x14ac:dyDescent="0.3">
      <c r="B24" s="49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0"/>
      <c r="Y24" s="108"/>
      <c r="Z24" s="110"/>
      <c r="AA24" s="110"/>
      <c r="AB24" s="110"/>
      <c r="AC24" s="110"/>
      <c r="AD24" s="110"/>
      <c r="AE24" s="110"/>
      <c r="AF24" s="110"/>
      <c r="AG24" s="109"/>
      <c r="AI24" s="108"/>
      <c r="AJ24" s="110" t="s">
        <v>100</v>
      </c>
      <c r="AK24" s="110"/>
      <c r="AL24" s="116" t="str">
        <f>K30</f>
        <v>Bitis gabonica bottom</v>
      </c>
      <c r="AM24" s="116" t="str">
        <f>N30</f>
        <v>Bitis gabonica top</v>
      </c>
      <c r="AN24" s="110"/>
      <c r="AO24" s="110"/>
      <c r="AP24" s="110"/>
      <c r="AQ24" s="110"/>
      <c r="AR24" s="109"/>
    </row>
    <row r="25" spans="2:44" x14ac:dyDescent="0.3">
      <c r="B25" s="4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0"/>
      <c r="Y25" s="108"/>
      <c r="Z25" s="110"/>
      <c r="AA25" s="105"/>
      <c r="AB25" s="106"/>
      <c r="AC25" s="106"/>
      <c r="AD25" s="106"/>
      <c r="AE25" s="107"/>
      <c r="AF25" s="110"/>
      <c r="AG25" s="109"/>
      <c r="AI25" s="108"/>
      <c r="AJ25" s="110">
        <v>880000</v>
      </c>
      <c r="AK25" s="110"/>
      <c r="AL25" s="116">
        <f>L31</f>
        <v>6185</v>
      </c>
      <c r="AM25" s="116">
        <f>O31</f>
        <v>7948</v>
      </c>
      <c r="AN25" s="110"/>
      <c r="AO25" s="110"/>
      <c r="AP25" s="110"/>
      <c r="AQ25" s="110"/>
      <c r="AR25" s="109"/>
    </row>
    <row r="26" spans="2:44" x14ac:dyDescent="0.3">
      <c r="B26" s="4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0"/>
      <c r="Y26" s="108"/>
      <c r="Z26" s="110"/>
      <c r="AA26" s="108"/>
      <c r="AB26" s="110"/>
      <c r="AC26" s="110"/>
      <c r="AD26" s="110"/>
      <c r="AE26" s="109"/>
      <c r="AF26" s="110"/>
      <c r="AG26" s="109"/>
      <c r="AI26" s="108"/>
      <c r="AJ26" s="110">
        <v>88000</v>
      </c>
      <c r="AK26" s="110"/>
      <c r="AL26" s="116">
        <f>L32</f>
        <v>660.5</v>
      </c>
      <c r="AM26" s="116">
        <f>O32</f>
        <v>997.5</v>
      </c>
      <c r="AN26" s="110"/>
      <c r="AO26" s="110"/>
      <c r="AP26" s="110"/>
      <c r="AQ26" s="110"/>
      <c r="AR26" s="109"/>
    </row>
    <row r="27" spans="2:44" ht="14.4" customHeight="1" x14ac:dyDescent="0.3">
      <c r="B27" s="49"/>
      <c r="C27" s="158" t="s">
        <v>66</v>
      </c>
      <c r="D27" s="158"/>
      <c r="E27" s="158"/>
      <c r="F27" s="158"/>
      <c r="G27" s="158"/>
      <c r="H27" s="158"/>
      <c r="I27" s="158"/>
      <c r="J27" s="158"/>
      <c r="K27" s="158"/>
      <c r="L27" s="158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0"/>
      <c r="Y27" s="108"/>
      <c r="Z27" s="110"/>
      <c r="AA27" s="108"/>
      <c r="AB27" s="110"/>
      <c r="AC27" s="110"/>
      <c r="AD27" s="110"/>
      <c r="AE27" s="109"/>
      <c r="AF27" s="110"/>
      <c r="AG27" s="109"/>
      <c r="AI27" s="108"/>
      <c r="AJ27" s="110">
        <v>8800</v>
      </c>
      <c r="AK27" s="110"/>
      <c r="AL27" s="116">
        <f>L33</f>
        <v>1061.5</v>
      </c>
      <c r="AM27" s="116">
        <f>O33</f>
        <v>1139.5</v>
      </c>
      <c r="AN27" s="110"/>
      <c r="AO27" s="110"/>
      <c r="AP27" s="110"/>
      <c r="AQ27" s="110"/>
      <c r="AR27" s="109"/>
    </row>
    <row r="28" spans="2:44" ht="14.4" customHeight="1" x14ac:dyDescent="0.3">
      <c r="B28" s="49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0"/>
      <c r="Y28" s="108"/>
      <c r="Z28" s="110"/>
      <c r="AA28" s="108"/>
      <c r="AB28" s="110"/>
      <c r="AC28" s="110"/>
      <c r="AD28" s="110"/>
      <c r="AE28" s="109"/>
      <c r="AF28" s="110"/>
      <c r="AG28" s="109"/>
      <c r="AI28" s="108"/>
      <c r="AJ28" s="110">
        <v>880</v>
      </c>
      <c r="AK28" s="110"/>
      <c r="AL28" s="116">
        <f>L34</f>
        <v>499.5</v>
      </c>
      <c r="AM28" s="116">
        <f>O34</f>
        <v>679</v>
      </c>
      <c r="AN28" s="110"/>
      <c r="AO28" s="110"/>
      <c r="AP28" s="110"/>
      <c r="AQ28" s="110"/>
      <c r="AR28" s="109"/>
    </row>
    <row r="29" spans="2:44" x14ac:dyDescent="0.3"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0"/>
      <c r="Y29" s="108"/>
      <c r="Z29" s="110"/>
      <c r="AA29" s="108"/>
      <c r="AB29" s="110"/>
      <c r="AC29" s="110"/>
      <c r="AD29" s="110"/>
      <c r="AE29" s="109"/>
      <c r="AF29" s="110"/>
      <c r="AG29" s="109"/>
      <c r="AI29" s="108"/>
      <c r="AJ29" s="110">
        <v>88</v>
      </c>
      <c r="AK29" s="110"/>
      <c r="AL29" s="116">
        <f>L35</f>
        <v>837.5</v>
      </c>
      <c r="AM29" s="116">
        <f>O35</f>
        <v>940</v>
      </c>
      <c r="AN29" s="110"/>
      <c r="AO29" s="110"/>
      <c r="AP29" s="110"/>
      <c r="AQ29" s="110"/>
      <c r="AR29" s="109"/>
    </row>
    <row r="30" spans="2:44" x14ac:dyDescent="0.3">
      <c r="B30" s="49"/>
      <c r="C30" s="51"/>
      <c r="D30" s="155" t="s">
        <v>59</v>
      </c>
      <c r="E30" s="155"/>
      <c r="F30" s="51"/>
      <c r="G30" s="155" t="s">
        <v>60</v>
      </c>
      <c r="H30" s="155"/>
      <c r="I30" s="51"/>
      <c r="J30" s="51"/>
      <c r="K30" s="155" t="s">
        <v>61</v>
      </c>
      <c r="L30" s="155"/>
      <c r="M30" s="51"/>
      <c r="N30" s="155" t="s">
        <v>62</v>
      </c>
      <c r="O30" s="155"/>
      <c r="P30" s="51"/>
      <c r="Q30" s="51"/>
      <c r="R30" s="155" t="s">
        <v>63</v>
      </c>
      <c r="S30" s="155"/>
      <c r="T30" s="51"/>
      <c r="U30" s="155" t="s">
        <v>64</v>
      </c>
      <c r="V30" s="155"/>
      <c r="W30" s="50"/>
      <c r="Y30" s="108"/>
      <c r="Z30" s="110"/>
      <c r="AA30" s="108"/>
      <c r="AB30" s="110"/>
      <c r="AC30" s="110"/>
      <c r="AD30" s="110"/>
      <c r="AE30" s="109"/>
      <c r="AF30" s="110"/>
      <c r="AG30" s="109"/>
      <c r="AI30" s="108"/>
      <c r="AJ30" s="110"/>
      <c r="AK30" s="110"/>
      <c r="AL30" s="116"/>
      <c r="AM30" s="116"/>
      <c r="AN30" s="110"/>
      <c r="AO30" s="110"/>
      <c r="AP30" s="110"/>
      <c r="AQ30" s="110"/>
      <c r="AR30" s="109"/>
    </row>
    <row r="31" spans="2:44" x14ac:dyDescent="0.3">
      <c r="B31" s="49"/>
      <c r="C31" s="53" t="s">
        <v>67</v>
      </c>
      <c r="D31" s="51"/>
      <c r="E31" s="51">
        <f>(D17+E17)/2-$E$37</f>
        <v>1731.5</v>
      </c>
      <c r="F31" s="51"/>
      <c r="G31" s="51"/>
      <c r="H31" s="51">
        <f>(G17+H17)/2-$H$37</f>
        <v>2910.5</v>
      </c>
      <c r="I31" s="51"/>
      <c r="J31" s="53" t="s">
        <v>72</v>
      </c>
      <c r="K31" s="51"/>
      <c r="L31" s="51">
        <f>(K17+L17)/2-$L$37</f>
        <v>6185</v>
      </c>
      <c r="M31" s="51"/>
      <c r="N31" s="51"/>
      <c r="O31" s="51">
        <f>(N17+O17)/2-$O$37</f>
        <v>7948</v>
      </c>
      <c r="P31" s="51"/>
      <c r="Q31" s="53" t="s">
        <v>78</v>
      </c>
      <c r="R31" s="51"/>
      <c r="S31" s="51">
        <f>(R17+S17)/2-$S$37</f>
        <v>22</v>
      </c>
      <c r="T31" s="51"/>
      <c r="U31" s="51"/>
      <c r="V31" s="51">
        <f>(U17+V17)/2-$V$37</f>
        <v>89</v>
      </c>
      <c r="W31" s="50"/>
      <c r="Y31" s="108"/>
      <c r="Z31" s="110"/>
      <c r="AA31" s="108"/>
      <c r="AB31" s="110"/>
      <c r="AC31" s="110"/>
      <c r="AD31" s="110"/>
      <c r="AE31" s="109"/>
      <c r="AF31" s="110"/>
      <c r="AG31" s="109"/>
      <c r="AI31" s="108"/>
      <c r="AJ31" s="110" t="s">
        <v>100</v>
      </c>
      <c r="AK31" s="110"/>
      <c r="AL31" s="116" t="str">
        <f>R30</f>
        <v>Naja nigricollis bottom</v>
      </c>
      <c r="AM31" s="116" t="str">
        <f>U30</f>
        <v>Naja nigricollis top</v>
      </c>
      <c r="AN31" s="110"/>
      <c r="AO31" s="110"/>
      <c r="AP31" s="110"/>
      <c r="AQ31" s="110"/>
      <c r="AR31" s="109"/>
    </row>
    <row r="32" spans="2:44" ht="14.4" customHeight="1" x14ac:dyDescent="0.3">
      <c r="B32" s="49"/>
      <c r="C32" s="53" t="s">
        <v>68</v>
      </c>
      <c r="D32" s="51"/>
      <c r="E32" s="51">
        <f>(D18+E18)/2-$E$37</f>
        <v>-217</v>
      </c>
      <c r="F32" s="51"/>
      <c r="G32" s="51"/>
      <c r="H32" s="51">
        <f>(G18+H18)/2-$H$37</f>
        <v>275</v>
      </c>
      <c r="I32" s="51"/>
      <c r="J32" s="53" t="s">
        <v>73</v>
      </c>
      <c r="K32" s="51"/>
      <c r="L32" s="51">
        <f>(K18+L18)/2-$L$37</f>
        <v>660.5</v>
      </c>
      <c r="M32" s="51"/>
      <c r="N32" s="51"/>
      <c r="O32" s="51">
        <f>(N18+O18)/2-$O$37</f>
        <v>997.5</v>
      </c>
      <c r="P32" s="51"/>
      <c r="Q32" s="53" t="s">
        <v>79</v>
      </c>
      <c r="R32" s="51"/>
      <c r="S32" s="51">
        <f>(R18+S18)/2-$S$37</f>
        <v>-1</v>
      </c>
      <c r="T32" s="51"/>
      <c r="U32" s="51"/>
      <c r="V32" s="51">
        <f>(U18+V18)/2-$V$37</f>
        <v>37.5</v>
      </c>
      <c r="W32" s="50"/>
      <c r="Y32" s="108"/>
      <c r="Z32" s="110"/>
      <c r="AA32" s="108"/>
      <c r="AB32" s="110"/>
      <c r="AC32" s="110"/>
      <c r="AD32" s="110"/>
      <c r="AE32" s="109"/>
      <c r="AF32" s="110"/>
      <c r="AG32" s="109"/>
      <c r="AI32" s="108"/>
      <c r="AJ32" s="110">
        <v>800000</v>
      </c>
      <c r="AK32" s="110"/>
      <c r="AL32" s="116">
        <f>S31</f>
        <v>22</v>
      </c>
      <c r="AM32" s="116">
        <f>V31</f>
        <v>89</v>
      </c>
      <c r="AN32" s="110"/>
      <c r="AO32" s="110"/>
      <c r="AP32" s="110"/>
      <c r="AQ32" s="110"/>
      <c r="AR32" s="109"/>
    </row>
    <row r="33" spans="2:44" ht="14.4" customHeight="1" x14ac:dyDescent="0.3">
      <c r="B33" s="49"/>
      <c r="C33" s="53" t="s">
        <v>69</v>
      </c>
      <c r="D33" s="51"/>
      <c r="E33" s="51">
        <f>(D19+E19)/2-$E$37</f>
        <v>-1117.5</v>
      </c>
      <c r="F33" s="51"/>
      <c r="G33" s="51"/>
      <c r="H33" s="51">
        <f>(G19+H19)/2-$H$37</f>
        <v>-278</v>
      </c>
      <c r="I33" s="51"/>
      <c r="J33" s="53" t="s">
        <v>74</v>
      </c>
      <c r="K33" s="51"/>
      <c r="L33" s="51">
        <f>(K19+L19)/2-$L$37</f>
        <v>1061.5</v>
      </c>
      <c r="M33" s="51"/>
      <c r="N33" s="51"/>
      <c r="O33" s="51">
        <f>(N19+O19)/2-$O$37</f>
        <v>1139.5</v>
      </c>
      <c r="P33" s="51"/>
      <c r="Q33" s="53" t="s">
        <v>80</v>
      </c>
      <c r="R33" s="51"/>
      <c r="S33" s="51">
        <f>(R19+S19)/2-$S$37</f>
        <v>132</v>
      </c>
      <c r="T33" s="51"/>
      <c r="U33" s="51"/>
      <c r="V33" s="51">
        <f>(U19+V19)/2-$V$37</f>
        <v>276.5</v>
      </c>
      <c r="W33" s="50"/>
      <c r="Y33" s="108"/>
      <c r="Z33" s="110"/>
      <c r="AA33" s="108"/>
      <c r="AB33" s="110"/>
      <c r="AC33" s="110"/>
      <c r="AD33" s="110"/>
      <c r="AE33" s="109"/>
      <c r="AF33" s="110"/>
      <c r="AG33" s="109"/>
      <c r="AI33" s="108"/>
      <c r="AJ33" s="110">
        <v>80000</v>
      </c>
      <c r="AK33" s="110"/>
      <c r="AL33" s="116">
        <f>S32</f>
        <v>-1</v>
      </c>
      <c r="AM33" s="116">
        <f>V32</f>
        <v>37.5</v>
      </c>
      <c r="AN33" s="110"/>
      <c r="AO33" s="110"/>
      <c r="AP33" s="110"/>
      <c r="AQ33" s="110"/>
      <c r="AR33" s="109"/>
    </row>
    <row r="34" spans="2:44" x14ac:dyDescent="0.3">
      <c r="B34" s="49"/>
      <c r="C34" s="53" t="s">
        <v>70</v>
      </c>
      <c r="D34" s="51"/>
      <c r="E34" s="51">
        <f>(D20+E20)/2-$E$37</f>
        <v>-1135.5</v>
      </c>
      <c r="F34" s="51"/>
      <c r="G34" s="51"/>
      <c r="H34" s="51">
        <f>(G20+H20)/2-$H$37</f>
        <v>-545</v>
      </c>
      <c r="I34" s="51"/>
      <c r="J34" s="53" t="s">
        <v>75</v>
      </c>
      <c r="K34" s="51"/>
      <c r="L34" s="51">
        <f>(K20+L20)/2-$L$37</f>
        <v>499.5</v>
      </c>
      <c r="M34" s="51"/>
      <c r="N34" s="51"/>
      <c r="O34" s="51">
        <f>(N20+O20)/2-$O$37</f>
        <v>679</v>
      </c>
      <c r="P34" s="51"/>
      <c r="Q34" s="53" t="s">
        <v>81</v>
      </c>
      <c r="R34" s="51"/>
      <c r="S34" s="51">
        <f>(R20+S20)/2-$S$37</f>
        <v>297.5</v>
      </c>
      <c r="T34" s="51"/>
      <c r="U34" s="51"/>
      <c r="V34" s="51">
        <f>(U20+V20)/2-$V$37</f>
        <v>353</v>
      </c>
      <c r="W34" s="50"/>
      <c r="Y34" s="108"/>
      <c r="Z34" s="110"/>
      <c r="AA34" s="108"/>
      <c r="AB34" s="110"/>
      <c r="AC34" s="110"/>
      <c r="AD34" s="110"/>
      <c r="AE34" s="109"/>
      <c r="AF34" s="110"/>
      <c r="AG34" s="109"/>
      <c r="AI34" s="108"/>
      <c r="AJ34" s="110">
        <v>8000</v>
      </c>
      <c r="AK34" s="110"/>
      <c r="AL34" s="116">
        <f>S33</f>
        <v>132</v>
      </c>
      <c r="AM34" s="116">
        <f>V33</f>
        <v>276.5</v>
      </c>
      <c r="AN34" s="110"/>
      <c r="AO34" s="110"/>
      <c r="AP34" s="110"/>
      <c r="AQ34" s="110"/>
      <c r="AR34" s="109"/>
    </row>
    <row r="35" spans="2:44" x14ac:dyDescent="0.3">
      <c r="B35" s="49"/>
      <c r="C35" s="53" t="s">
        <v>71</v>
      </c>
      <c r="D35" s="51"/>
      <c r="E35" s="51">
        <f>(D21+E21)/2-$E$37</f>
        <v>-874</v>
      </c>
      <c r="F35" s="51"/>
      <c r="G35" s="51"/>
      <c r="H35" s="51">
        <f>(G21+H21)/2-$H$37</f>
        <v>-129.5</v>
      </c>
      <c r="I35" s="51"/>
      <c r="J35" s="53" t="s">
        <v>76</v>
      </c>
      <c r="K35" s="51"/>
      <c r="L35" s="51">
        <f>(K21+L21)/2-$L$37</f>
        <v>837.5</v>
      </c>
      <c r="M35" s="51"/>
      <c r="N35" s="51"/>
      <c r="O35" s="51">
        <f>(N21+O21)/2-$O$37</f>
        <v>940</v>
      </c>
      <c r="P35" s="51"/>
      <c r="Q35" s="53" t="s">
        <v>82</v>
      </c>
      <c r="R35" s="51"/>
      <c r="S35" s="51">
        <f>(R21+S21)/2-$S$37</f>
        <v>-119</v>
      </c>
      <c r="T35" s="51"/>
      <c r="U35" s="51"/>
      <c r="V35" s="51">
        <f>(U21+V21)/2-$V$37</f>
        <v>59.5</v>
      </c>
      <c r="W35" s="50"/>
      <c r="Y35" s="108"/>
      <c r="Z35" s="110"/>
      <c r="AA35" s="108"/>
      <c r="AB35" s="110"/>
      <c r="AC35" s="110"/>
      <c r="AD35" s="110"/>
      <c r="AE35" s="109"/>
      <c r="AF35" s="110"/>
      <c r="AG35" s="109"/>
      <c r="AI35" s="108"/>
      <c r="AJ35" s="110">
        <v>800</v>
      </c>
      <c r="AK35" s="110"/>
      <c r="AL35" s="116">
        <f>S34</f>
        <v>297.5</v>
      </c>
      <c r="AM35" s="116">
        <f>V34</f>
        <v>353</v>
      </c>
      <c r="AN35" s="110"/>
      <c r="AO35" s="110"/>
      <c r="AP35" s="110"/>
      <c r="AQ35" s="110"/>
      <c r="AR35" s="109"/>
    </row>
    <row r="36" spans="2:44" x14ac:dyDescent="0.3">
      <c r="B36" s="49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0"/>
      <c r="Y36" s="108"/>
      <c r="Z36" s="110"/>
      <c r="AA36" s="108"/>
      <c r="AB36" s="110"/>
      <c r="AC36" s="110"/>
      <c r="AD36" s="110"/>
      <c r="AE36" s="109"/>
      <c r="AF36" s="110"/>
      <c r="AG36" s="109"/>
      <c r="AI36" s="108"/>
      <c r="AJ36" s="110">
        <v>80</v>
      </c>
      <c r="AK36" s="110"/>
      <c r="AL36" s="116">
        <f>S35</f>
        <v>-119</v>
      </c>
      <c r="AM36" s="116">
        <f>V35</f>
        <v>59.5</v>
      </c>
      <c r="AN36" s="110"/>
      <c r="AO36" s="110"/>
      <c r="AP36" s="110"/>
      <c r="AQ36" s="110"/>
      <c r="AR36" s="109"/>
    </row>
    <row r="37" spans="2:44" x14ac:dyDescent="0.3">
      <c r="B37" s="49"/>
      <c r="C37" s="53" t="s">
        <v>77</v>
      </c>
      <c r="D37" s="55"/>
      <c r="E37" s="55">
        <f>(D23+E23)/2</f>
        <v>10185.5</v>
      </c>
      <c r="F37" s="51"/>
      <c r="G37" s="55"/>
      <c r="H37" s="55">
        <f>(G23+H23)/2</f>
        <v>7371</v>
      </c>
      <c r="I37" s="51"/>
      <c r="J37" s="53" t="s">
        <v>77</v>
      </c>
      <c r="K37" s="55"/>
      <c r="L37" s="55">
        <f>(K23+L23)/2</f>
        <v>9078.5</v>
      </c>
      <c r="M37" s="51"/>
      <c r="N37" s="55"/>
      <c r="O37" s="55">
        <f>(N23+O23)/2</f>
        <v>6660</v>
      </c>
      <c r="P37" s="51"/>
      <c r="Q37" s="53" t="s">
        <v>77</v>
      </c>
      <c r="R37" s="55"/>
      <c r="S37" s="55">
        <f>(R23+S23)/2</f>
        <v>9410</v>
      </c>
      <c r="T37" s="51"/>
      <c r="U37" s="55"/>
      <c r="V37" s="55">
        <f>(U23+V23)/2</f>
        <v>6965.5</v>
      </c>
      <c r="W37" s="50"/>
      <c r="Y37" s="108"/>
      <c r="Z37" s="110"/>
      <c r="AA37" s="108"/>
      <c r="AB37" s="110"/>
      <c r="AC37" s="110"/>
      <c r="AD37" s="110"/>
      <c r="AE37" s="109"/>
      <c r="AF37" s="110"/>
      <c r="AG37" s="109"/>
      <c r="AI37" s="108"/>
      <c r="AJ37" s="110"/>
      <c r="AK37" s="110"/>
      <c r="AL37" s="116"/>
      <c r="AM37" s="116"/>
      <c r="AN37" s="110"/>
      <c r="AO37" s="110"/>
      <c r="AP37" s="110"/>
      <c r="AQ37" s="110"/>
      <c r="AR37" s="109"/>
    </row>
    <row r="38" spans="2:44" x14ac:dyDescent="0.3">
      <c r="B38" s="4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0"/>
      <c r="Y38" s="108"/>
      <c r="Z38" s="110"/>
      <c r="AA38" s="108"/>
      <c r="AB38" s="110"/>
      <c r="AC38" s="110"/>
      <c r="AD38" s="110"/>
      <c r="AE38" s="109"/>
      <c r="AF38" s="110"/>
      <c r="AG38" s="109"/>
      <c r="AI38" s="108"/>
      <c r="AJ38" s="110"/>
      <c r="AK38" s="110"/>
      <c r="AL38" s="110"/>
      <c r="AM38" s="110"/>
      <c r="AN38" s="110"/>
      <c r="AO38" s="110"/>
      <c r="AP38" s="110"/>
      <c r="AQ38" s="110"/>
      <c r="AR38" s="109"/>
    </row>
    <row r="39" spans="2:44" x14ac:dyDescent="0.3">
      <c r="B39" s="49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0"/>
      <c r="Y39" s="108"/>
      <c r="Z39" s="110"/>
      <c r="AA39" s="111"/>
      <c r="AB39" s="112"/>
      <c r="AC39" s="112"/>
      <c r="AD39" s="112"/>
      <c r="AE39" s="113"/>
      <c r="AF39" s="110"/>
      <c r="AG39" s="109"/>
      <c r="AI39" s="108"/>
      <c r="AJ39" s="110"/>
      <c r="AK39" s="110"/>
      <c r="AL39" s="110"/>
      <c r="AM39" s="110"/>
      <c r="AN39" s="110"/>
      <c r="AO39" s="110"/>
      <c r="AP39" s="110"/>
      <c r="AQ39" s="110"/>
      <c r="AR39" s="109"/>
    </row>
    <row r="40" spans="2:44" x14ac:dyDescent="0.3">
      <c r="B40" s="4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0"/>
      <c r="Y40" s="108"/>
      <c r="Z40" s="110"/>
      <c r="AA40" s="110"/>
      <c r="AB40" s="110"/>
      <c r="AC40" s="110"/>
      <c r="AD40" s="110"/>
      <c r="AE40" s="110"/>
      <c r="AF40" s="110"/>
      <c r="AG40" s="109"/>
      <c r="AI40" s="108"/>
      <c r="AJ40" s="110"/>
      <c r="AK40" s="110"/>
      <c r="AL40" s="110"/>
      <c r="AM40" s="110"/>
      <c r="AN40" s="110"/>
      <c r="AO40" s="110"/>
      <c r="AP40" s="110"/>
      <c r="AQ40" s="110"/>
      <c r="AR40" s="109"/>
    </row>
    <row r="41" spans="2:44" x14ac:dyDescent="0.3">
      <c r="B41" s="56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4"/>
      <c r="Y41" s="108"/>
      <c r="Z41" s="110"/>
      <c r="AA41" s="110"/>
      <c r="AB41" s="110"/>
      <c r="AC41" s="110"/>
      <c r="AD41" s="110"/>
      <c r="AE41" s="110"/>
      <c r="AF41" s="110"/>
      <c r="AG41" s="109"/>
      <c r="AI41" s="108"/>
      <c r="AJ41" s="110"/>
      <c r="AK41" s="110"/>
      <c r="AL41" s="110"/>
      <c r="AM41" s="110"/>
      <c r="AN41" s="110"/>
      <c r="AO41" s="110"/>
      <c r="AP41" s="110"/>
      <c r="AQ41" s="110"/>
      <c r="AR41" s="109"/>
    </row>
    <row r="42" spans="2:44" ht="14.4" customHeight="1" x14ac:dyDescent="0.3">
      <c r="Y42" s="108"/>
      <c r="Z42" s="138" t="s">
        <v>94</v>
      </c>
      <c r="AA42" s="138"/>
      <c r="AB42" s="138"/>
      <c r="AC42" s="138"/>
      <c r="AD42" s="138"/>
      <c r="AE42" s="138"/>
      <c r="AF42" s="138"/>
      <c r="AG42" s="109"/>
      <c r="AI42" s="108"/>
      <c r="AJ42" s="138" t="s">
        <v>102</v>
      </c>
      <c r="AK42" s="138"/>
      <c r="AL42" s="138"/>
      <c r="AM42" s="138"/>
      <c r="AN42" s="138"/>
      <c r="AO42" s="138"/>
      <c r="AP42" s="138"/>
      <c r="AQ42" s="138"/>
      <c r="AR42" s="109"/>
    </row>
    <row r="43" spans="2:44" ht="14.4" customHeight="1" x14ac:dyDescent="0.3">
      <c r="Y43" s="108"/>
      <c r="Z43" s="138"/>
      <c r="AA43" s="138"/>
      <c r="AB43" s="138"/>
      <c r="AC43" s="138"/>
      <c r="AD43" s="138"/>
      <c r="AE43" s="138"/>
      <c r="AF43" s="138"/>
      <c r="AG43" s="109"/>
      <c r="AI43" s="108"/>
      <c r="AJ43" s="138"/>
      <c r="AK43" s="138"/>
      <c r="AL43" s="138"/>
      <c r="AM43" s="138"/>
      <c r="AN43" s="138"/>
      <c r="AO43" s="138"/>
      <c r="AP43" s="138"/>
      <c r="AQ43" s="138"/>
      <c r="AR43" s="109"/>
    </row>
    <row r="44" spans="2:44" ht="14.4" customHeight="1" x14ac:dyDescent="0.3">
      <c r="Y44" s="108"/>
      <c r="Z44" s="110"/>
      <c r="AA44" s="110"/>
      <c r="AB44" s="110"/>
      <c r="AC44" s="110"/>
      <c r="AD44" s="110"/>
      <c r="AE44" s="110"/>
      <c r="AF44" s="110"/>
      <c r="AG44" s="109"/>
      <c r="AI44" s="108"/>
      <c r="AJ44" s="110"/>
      <c r="AK44" s="110"/>
      <c r="AL44" s="110"/>
      <c r="AM44" s="110"/>
      <c r="AN44" s="110"/>
      <c r="AO44" s="110"/>
      <c r="AP44" s="110"/>
      <c r="AQ44" s="110"/>
      <c r="AR44" s="109"/>
    </row>
    <row r="45" spans="2:44" ht="14.4" customHeight="1" x14ac:dyDescent="0.3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Y45" s="108"/>
      <c r="Z45" s="110"/>
      <c r="AA45" s="110"/>
      <c r="AB45" s="110"/>
      <c r="AC45" s="110"/>
      <c r="AD45" s="110"/>
      <c r="AE45" s="110"/>
      <c r="AF45" s="110"/>
      <c r="AG45" s="109"/>
      <c r="AI45" s="108"/>
      <c r="AJ45" s="110"/>
      <c r="AK45" s="110"/>
      <c r="AL45" s="110"/>
      <c r="AM45" s="110"/>
      <c r="AN45" s="110"/>
      <c r="AO45" s="110"/>
      <c r="AP45" s="110"/>
      <c r="AQ45" s="110"/>
      <c r="AR45" s="109"/>
    </row>
    <row r="46" spans="2:44" ht="14.4" customHeight="1" x14ac:dyDescent="0.3">
      <c r="B46" s="60"/>
      <c r="C46" s="156" t="s">
        <v>85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61"/>
      <c r="Y46" s="108"/>
      <c r="Z46" s="116" t="s">
        <v>91</v>
      </c>
      <c r="AA46" s="116"/>
      <c r="AB46" s="116" t="s">
        <v>67</v>
      </c>
      <c r="AC46" s="116" t="s">
        <v>68</v>
      </c>
      <c r="AD46" s="116" t="s">
        <v>69</v>
      </c>
      <c r="AE46" s="116" t="s">
        <v>70</v>
      </c>
      <c r="AF46" s="116" t="s">
        <v>71</v>
      </c>
      <c r="AG46" s="109"/>
      <c r="AI46" s="108"/>
      <c r="AJ46" s="110" t="s">
        <v>100</v>
      </c>
      <c r="AK46" s="110"/>
      <c r="AL46" s="116" t="str">
        <f>D67</f>
        <v>Bitis arietans bottom</v>
      </c>
      <c r="AM46" s="116" t="str">
        <f>G67</f>
        <v>Bitis arietans top</v>
      </c>
      <c r="AN46" s="110"/>
      <c r="AO46" s="110"/>
      <c r="AP46" s="110"/>
      <c r="AQ46" s="110"/>
      <c r="AR46" s="109"/>
    </row>
    <row r="47" spans="2:44" ht="14.4" customHeight="1" x14ac:dyDescent="0.3">
      <c r="B47" s="60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61"/>
      <c r="Y47" s="108"/>
      <c r="Z47" s="110">
        <v>10</v>
      </c>
      <c r="AA47" s="110"/>
      <c r="AB47" s="110">
        <f>H31</f>
        <v>2910.5</v>
      </c>
      <c r="AC47" s="110">
        <f>H32</f>
        <v>275</v>
      </c>
      <c r="AD47" s="110">
        <f>H33</f>
        <v>-278</v>
      </c>
      <c r="AE47" s="110">
        <f>H34</f>
        <v>-545</v>
      </c>
      <c r="AF47" s="110">
        <f>H35</f>
        <v>-129.5</v>
      </c>
      <c r="AG47" s="109"/>
      <c r="AI47" s="108"/>
      <c r="AJ47" s="110">
        <v>1280000</v>
      </c>
      <c r="AK47" s="110"/>
      <c r="AL47" s="116">
        <f>E68</f>
        <v>5294</v>
      </c>
      <c r="AM47" s="116">
        <f>H68</f>
        <v>7312.5</v>
      </c>
      <c r="AN47" s="110"/>
      <c r="AO47" s="110"/>
      <c r="AP47" s="110"/>
      <c r="AQ47" s="110"/>
      <c r="AR47" s="109"/>
    </row>
    <row r="48" spans="2:44" x14ac:dyDescent="0.3">
      <c r="B48" s="60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61"/>
      <c r="Y48" s="108"/>
      <c r="Z48" s="110">
        <v>20</v>
      </c>
      <c r="AA48" s="110"/>
      <c r="AB48" s="110">
        <f>H68</f>
        <v>7312.5</v>
      </c>
      <c r="AC48" s="110">
        <f>H69</f>
        <v>1008</v>
      </c>
      <c r="AD48" s="110">
        <f>H70</f>
        <v>-375</v>
      </c>
      <c r="AE48" s="110">
        <f>H71</f>
        <v>-463.5</v>
      </c>
      <c r="AF48" s="110">
        <f>H72</f>
        <v>-90.5</v>
      </c>
      <c r="AG48" s="109"/>
      <c r="AI48" s="108"/>
      <c r="AJ48" s="110">
        <v>128000</v>
      </c>
      <c r="AK48" s="110"/>
      <c r="AL48" s="116">
        <f t="shared" ref="AL48:AL51" si="2">E69</f>
        <v>49</v>
      </c>
      <c r="AM48" s="116">
        <f t="shared" ref="AM48:AM51" si="3">H69</f>
        <v>1008</v>
      </c>
      <c r="AN48" s="110"/>
      <c r="AO48" s="110"/>
      <c r="AP48" s="110"/>
      <c r="AQ48" s="110"/>
      <c r="AR48" s="109"/>
    </row>
    <row r="49" spans="2:44" ht="14.4" customHeight="1" x14ac:dyDescent="0.3">
      <c r="B49" s="60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1"/>
      <c r="Y49" s="108"/>
      <c r="Z49" s="110">
        <v>70</v>
      </c>
      <c r="AA49" s="110"/>
      <c r="AB49" s="110">
        <f>H105</f>
        <v>32501</v>
      </c>
      <c r="AC49" s="110">
        <f>H106</f>
        <v>4527</v>
      </c>
      <c r="AD49" s="110">
        <f>H107</f>
        <v>532</v>
      </c>
      <c r="AE49" s="110">
        <f>H108</f>
        <v>194.5</v>
      </c>
      <c r="AF49" s="110">
        <f>H109</f>
        <v>483</v>
      </c>
      <c r="AG49" s="109"/>
      <c r="AI49" s="108"/>
      <c r="AJ49" s="110">
        <v>12800</v>
      </c>
      <c r="AK49" s="110"/>
      <c r="AL49" s="116">
        <f t="shared" si="2"/>
        <v>-1014.5</v>
      </c>
      <c r="AM49" s="116">
        <f t="shared" si="3"/>
        <v>-375</v>
      </c>
      <c r="AN49" s="110"/>
      <c r="AO49" s="110"/>
      <c r="AP49" s="110"/>
      <c r="AQ49" s="110"/>
      <c r="AR49" s="109"/>
    </row>
    <row r="50" spans="2:44" ht="14.4" customHeight="1" x14ac:dyDescent="0.3">
      <c r="B50" s="60"/>
      <c r="C50" s="153" t="s">
        <v>65</v>
      </c>
      <c r="D50" s="153"/>
      <c r="E50" s="153"/>
      <c r="F50" s="153"/>
      <c r="G50" s="153"/>
      <c r="H50" s="153"/>
      <c r="I50" s="153"/>
      <c r="J50" s="153"/>
      <c r="K50" s="153"/>
      <c r="L50" s="15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1"/>
      <c r="Y50" s="108"/>
      <c r="Z50" s="110">
        <v>155</v>
      </c>
      <c r="AA50" s="110"/>
      <c r="AB50" s="110">
        <f>H142</f>
        <v>76736</v>
      </c>
      <c r="AC50" s="110">
        <f>H143</f>
        <v>12672.5</v>
      </c>
      <c r="AD50" s="110">
        <f>H144</f>
        <v>1281.5</v>
      </c>
      <c r="AE50" s="110">
        <f>H145</f>
        <v>274</v>
      </c>
      <c r="AF50" s="110">
        <f>H146</f>
        <v>387.5</v>
      </c>
      <c r="AG50" s="109"/>
      <c r="AI50" s="108"/>
      <c r="AJ50" s="110">
        <v>1280</v>
      </c>
      <c r="AK50" s="110"/>
      <c r="AL50" s="116">
        <f t="shared" si="2"/>
        <v>-936.5</v>
      </c>
      <c r="AM50" s="116">
        <f t="shared" si="3"/>
        <v>-463.5</v>
      </c>
      <c r="AN50" s="110"/>
      <c r="AO50" s="110"/>
      <c r="AP50" s="110"/>
      <c r="AQ50" s="110"/>
      <c r="AR50" s="109"/>
    </row>
    <row r="51" spans="2:44" x14ac:dyDescent="0.3">
      <c r="B51" s="60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1"/>
      <c r="Y51" s="108"/>
      <c r="Z51" s="110"/>
      <c r="AA51" s="110"/>
      <c r="AB51" s="110"/>
      <c r="AC51" s="110"/>
      <c r="AD51" s="110"/>
      <c r="AE51" s="110"/>
      <c r="AF51" s="110"/>
      <c r="AG51" s="109"/>
      <c r="AI51" s="108"/>
      <c r="AJ51" s="110">
        <v>128</v>
      </c>
      <c r="AK51" s="110"/>
      <c r="AL51" s="116">
        <f t="shared" si="2"/>
        <v>-883</v>
      </c>
      <c r="AM51" s="116">
        <f t="shared" si="3"/>
        <v>-90.5</v>
      </c>
      <c r="AN51" s="110"/>
      <c r="AO51" s="110"/>
      <c r="AP51" s="110"/>
      <c r="AQ51" s="110"/>
      <c r="AR51" s="109"/>
    </row>
    <row r="52" spans="2:44" x14ac:dyDescent="0.3">
      <c r="B52" s="60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1"/>
      <c r="Y52" s="108"/>
      <c r="Z52" s="110"/>
      <c r="AA52" s="110"/>
      <c r="AB52" s="110"/>
      <c r="AC52" s="110"/>
      <c r="AD52" s="110"/>
      <c r="AE52" s="110"/>
      <c r="AF52" s="110"/>
      <c r="AG52" s="109"/>
      <c r="AI52" s="108"/>
      <c r="AJ52" s="110"/>
      <c r="AK52" s="110"/>
      <c r="AL52" s="116"/>
      <c r="AM52" s="116"/>
      <c r="AN52" s="110"/>
      <c r="AO52" s="110"/>
      <c r="AP52" s="110"/>
      <c r="AQ52" s="110"/>
      <c r="AR52" s="109"/>
    </row>
    <row r="53" spans="2:44" x14ac:dyDescent="0.3">
      <c r="B53" s="60"/>
      <c r="C53" s="62"/>
      <c r="D53" s="152" t="s">
        <v>59</v>
      </c>
      <c r="E53" s="152"/>
      <c r="F53" s="62"/>
      <c r="G53" s="152" t="s">
        <v>60</v>
      </c>
      <c r="H53" s="152"/>
      <c r="I53" s="62"/>
      <c r="J53" s="62"/>
      <c r="K53" s="152" t="s">
        <v>61</v>
      </c>
      <c r="L53" s="152"/>
      <c r="M53" s="62"/>
      <c r="N53" s="152" t="s">
        <v>62</v>
      </c>
      <c r="O53" s="152"/>
      <c r="P53" s="62"/>
      <c r="Q53" s="62"/>
      <c r="R53" s="152" t="s">
        <v>63</v>
      </c>
      <c r="S53" s="152"/>
      <c r="T53" s="62"/>
      <c r="U53" s="152" t="s">
        <v>64</v>
      </c>
      <c r="V53" s="152"/>
      <c r="W53" s="61"/>
      <c r="Y53" s="108"/>
      <c r="Z53" s="110"/>
      <c r="AA53" s="110"/>
      <c r="AB53" s="110"/>
      <c r="AC53" s="110"/>
      <c r="AD53" s="110"/>
      <c r="AE53" s="110"/>
      <c r="AF53" s="110"/>
      <c r="AG53" s="109"/>
      <c r="AI53" s="108"/>
      <c r="AJ53" s="110" t="s">
        <v>100</v>
      </c>
      <c r="AK53" s="110"/>
      <c r="AL53" s="116" t="str">
        <f>K67</f>
        <v>Bitis gabonica bottom</v>
      </c>
      <c r="AM53" s="116" t="str">
        <f>N67</f>
        <v>Bitis gabonica top</v>
      </c>
      <c r="AN53" s="110"/>
      <c r="AO53" s="110"/>
      <c r="AP53" s="110"/>
      <c r="AQ53" s="110"/>
      <c r="AR53" s="109"/>
    </row>
    <row r="54" spans="2:44" x14ac:dyDescent="0.3">
      <c r="B54" s="60"/>
      <c r="C54" s="63" t="s">
        <v>67</v>
      </c>
      <c r="D54" s="64">
        <v>14831</v>
      </c>
      <c r="E54" s="64">
        <v>15298</v>
      </c>
      <c r="F54" s="62"/>
      <c r="G54" s="64">
        <v>14143</v>
      </c>
      <c r="H54" s="64">
        <v>14552</v>
      </c>
      <c r="I54" s="62"/>
      <c r="J54" s="59" t="s">
        <v>72</v>
      </c>
      <c r="K54" s="64">
        <v>21317</v>
      </c>
      <c r="L54" s="64">
        <v>22221</v>
      </c>
      <c r="M54" s="62"/>
      <c r="N54" s="64">
        <v>23023</v>
      </c>
      <c r="O54" s="64">
        <v>24946</v>
      </c>
      <c r="P54" s="62"/>
      <c r="Q54" s="59" t="s">
        <v>78</v>
      </c>
      <c r="R54" s="64">
        <v>9085</v>
      </c>
      <c r="S54" s="64">
        <v>9332</v>
      </c>
      <c r="T54" s="62"/>
      <c r="U54" s="64">
        <v>6771</v>
      </c>
      <c r="V54" s="64">
        <v>6970</v>
      </c>
      <c r="W54" s="61"/>
      <c r="Y54" s="108"/>
      <c r="Z54" s="110"/>
      <c r="AA54" s="105"/>
      <c r="AB54" s="106"/>
      <c r="AC54" s="106"/>
      <c r="AD54" s="106"/>
      <c r="AE54" s="107"/>
      <c r="AF54" s="110"/>
      <c r="AG54" s="109"/>
      <c r="AI54" s="108"/>
      <c r="AJ54" s="110">
        <v>880000</v>
      </c>
      <c r="AK54" s="110"/>
      <c r="AL54" s="116">
        <f>L68</f>
        <v>12777</v>
      </c>
      <c r="AM54" s="116">
        <f>O68</f>
        <v>17569</v>
      </c>
      <c r="AN54" s="110"/>
      <c r="AO54" s="110"/>
      <c r="AP54" s="110"/>
      <c r="AQ54" s="110"/>
      <c r="AR54" s="109"/>
    </row>
    <row r="55" spans="2:44" x14ac:dyDescent="0.3">
      <c r="B55" s="60"/>
      <c r="C55" s="65" t="s">
        <v>68</v>
      </c>
      <c r="D55" s="64">
        <v>10065</v>
      </c>
      <c r="E55" s="64">
        <v>9574</v>
      </c>
      <c r="F55" s="62"/>
      <c r="G55" s="64">
        <v>8397</v>
      </c>
      <c r="H55" s="64">
        <v>7689</v>
      </c>
      <c r="I55" s="62"/>
      <c r="J55" s="61" t="s">
        <v>73</v>
      </c>
      <c r="K55" s="64">
        <v>9945</v>
      </c>
      <c r="L55" s="64">
        <v>10396</v>
      </c>
      <c r="M55" s="62"/>
      <c r="N55" s="64">
        <v>8158</v>
      </c>
      <c r="O55" s="64">
        <v>8495</v>
      </c>
      <c r="P55" s="62"/>
      <c r="Q55" s="61" t="s">
        <v>79</v>
      </c>
      <c r="R55" s="64">
        <v>9233</v>
      </c>
      <c r="S55" s="64">
        <v>9304</v>
      </c>
      <c r="T55" s="62"/>
      <c r="U55" s="64">
        <v>6952</v>
      </c>
      <c r="V55" s="64">
        <v>7027</v>
      </c>
      <c r="W55" s="61"/>
      <c r="Y55" s="108"/>
      <c r="Z55" s="110"/>
      <c r="AA55" s="108"/>
      <c r="AB55" s="110"/>
      <c r="AC55" s="110"/>
      <c r="AD55" s="110"/>
      <c r="AE55" s="109"/>
      <c r="AF55" s="110"/>
      <c r="AG55" s="109"/>
      <c r="AI55" s="108"/>
      <c r="AJ55" s="110">
        <v>88000</v>
      </c>
      <c r="AK55" s="110"/>
      <c r="AL55" s="116">
        <f t="shared" ref="AL55:AL58" si="4">L69</f>
        <v>1178.5</v>
      </c>
      <c r="AM55" s="116">
        <f t="shared" ref="AM55:AM58" si="5">O69</f>
        <v>1911</v>
      </c>
      <c r="AN55" s="110"/>
      <c r="AO55" s="110"/>
      <c r="AP55" s="110"/>
      <c r="AQ55" s="110"/>
      <c r="AR55" s="109"/>
    </row>
    <row r="56" spans="2:44" x14ac:dyDescent="0.3">
      <c r="B56" s="60"/>
      <c r="C56" s="65" t="s">
        <v>69</v>
      </c>
      <c r="D56" s="64">
        <v>8699</v>
      </c>
      <c r="E56" s="64">
        <v>8813</v>
      </c>
      <c r="F56" s="62"/>
      <c r="G56" s="64">
        <v>6607</v>
      </c>
      <c r="H56" s="64">
        <v>6713</v>
      </c>
      <c r="I56" s="62"/>
      <c r="J56" s="61" t="s">
        <v>74</v>
      </c>
      <c r="K56" s="64">
        <v>9735</v>
      </c>
      <c r="L56" s="64">
        <v>10177</v>
      </c>
      <c r="M56" s="62"/>
      <c r="N56" s="64">
        <v>7417</v>
      </c>
      <c r="O56" s="64">
        <v>7644</v>
      </c>
      <c r="P56" s="62"/>
      <c r="Q56" s="61" t="s">
        <v>80</v>
      </c>
      <c r="R56" s="64">
        <v>9446</v>
      </c>
      <c r="S56" s="64">
        <v>9386</v>
      </c>
      <c r="T56" s="62"/>
      <c r="U56" s="64">
        <v>7072</v>
      </c>
      <c r="V56" s="64">
        <v>7205</v>
      </c>
      <c r="W56" s="61"/>
      <c r="Y56" s="108"/>
      <c r="Z56" s="110"/>
      <c r="AA56" s="108"/>
      <c r="AB56" s="110"/>
      <c r="AC56" s="110"/>
      <c r="AD56" s="110"/>
      <c r="AE56" s="109"/>
      <c r="AF56" s="110"/>
      <c r="AG56" s="109"/>
      <c r="AI56" s="108"/>
      <c r="AJ56" s="110">
        <v>8800</v>
      </c>
      <c r="AK56" s="110"/>
      <c r="AL56" s="116">
        <f t="shared" si="4"/>
        <v>964</v>
      </c>
      <c r="AM56" s="116">
        <f t="shared" si="5"/>
        <v>1115</v>
      </c>
      <c r="AN56" s="110"/>
      <c r="AO56" s="110"/>
      <c r="AP56" s="110"/>
      <c r="AQ56" s="110"/>
      <c r="AR56" s="109"/>
    </row>
    <row r="57" spans="2:44" x14ac:dyDescent="0.3">
      <c r="B57" s="60"/>
      <c r="C57" s="65" t="s">
        <v>70</v>
      </c>
      <c r="D57" s="64">
        <v>8964</v>
      </c>
      <c r="E57" s="64">
        <v>8704</v>
      </c>
      <c r="F57" s="62"/>
      <c r="G57" s="64">
        <v>6610</v>
      </c>
      <c r="H57" s="64">
        <v>6533</v>
      </c>
      <c r="I57" s="62"/>
      <c r="J57" s="61" t="s">
        <v>75</v>
      </c>
      <c r="K57" s="64">
        <v>9264</v>
      </c>
      <c r="L57" s="64">
        <v>9480</v>
      </c>
      <c r="M57" s="62"/>
      <c r="N57" s="64">
        <v>6965</v>
      </c>
      <c r="O57" s="64">
        <v>7177</v>
      </c>
      <c r="P57" s="62"/>
      <c r="Q57" s="61" t="s">
        <v>81</v>
      </c>
      <c r="R57" s="64">
        <v>10086</v>
      </c>
      <c r="S57" s="64">
        <v>9278</v>
      </c>
      <c r="T57" s="62"/>
      <c r="U57" s="64">
        <v>7454</v>
      </c>
      <c r="V57" s="64">
        <v>6815</v>
      </c>
      <c r="W57" s="61"/>
      <c r="Y57" s="108"/>
      <c r="Z57" s="110"/>
      <c r="AA57" s="108"/>
      <c r="AB57" s="110"/>
      <c r="AC57" s="110"/>
      <c r="AD57" s="110"/>
      <c r="AE57" s="109"/>
      <c r="AF57" s="110"/>
      <c r="AG57" s="109"/>
      <c r="AI57" s="108"/>
      <c r="AJ57" s="110">
        <v>880</v>
      </c>
      <c r="AK57" s="110"/>
      <c r="AL57" s="116">
        <f t="shared" si="4"/>
        <v>380</v>
      </c>
      <c r="AM57" s="116">
        <f t="shared" si="5"/>
        <v>655.5</v>
      </c>
      <c r="AN57" s="110"/>
      <c r="AO57" s="110"/>
      <c r="AP57" s="110"/>
      <c r="AQ57" s="110"/>
      <c r="AR57" s="109"/>
    </row>
    <row r="58" spans="2:44" x14ac:dyDescent="0.3">
      <c r="B58" s="60"/>
      <c r="C58" s="65" t="s">
        <v>71</v>
      </c>
      <c r="D58" s="64">
        <v>8708</v>
      </c>
      <c r="E58" s="64">
        <v>9067</v>
      </c>
      <c r="F58" s="62"/>
      <c r="G58" s="64">
        <v>6693</v>
      </c>
      <c r="H58" s="64">
        <v>7196</v>
      </c>
      <c r="I58" s="62"/>
      <c r="J58" s="61" t="s">
        <v>76</v>
      </c>
      <c r="K58" s="64">
        <v>9258</v>
      </c>
      <c r="L58" s="64">
        <v>9942</v>
      </c>
      <c r="M58" s="62"/>
      <c r="N58" s="64">
        <v>7092</v>
      </c>
      <c r="O58" s="64">
        <v>7392</v>
      </c>
      <c r="P58" s="62"/>
      <c r="Q58" s="61" t="s">
        <v>82</v>
      </c>
      <c r="R58" s="64">
        <v>9060</v>
      </c>
      <c r="S58" s="64">
        <v>9290</v>
      </c>
      <c r="T58" s="62"/>
      <c r="U58" s="64">
        <v>6668</v>
      </c>
      <c r="V58" s="64">
        <v>7117</v>
      </c>
      <c r="W58" s="61"/>
      <c r="Y58" s="108"/>
      <c r="Z58" s="110"/>
      <c r="AA58" s="108"/>
      <c r="AB58" s="110"/>
      <c r="AC58" s="110"/>
      <c r="AD58" s="110"/>
      <c r="AE58" s="109"/>
      <c r="AF58" s="110"/>
      <c r="AG58" s="109"/>
      <c r="AI58" s="108"/>
      <c r="AJ58" s="110">
        <v>88</v>
      </c>
      <c r="AK58" s="110"/>
      <c r="AL58" s="116">
        <f t="shared" si="4"/>
        <v>608</v>
      </c>
      <c r="AM58" s="116">
        <f t="shared" si="5"/>
        <v>826.5</v>
      </c>
      <c r="AN58" s="110"/>
      <c r="AO58" s="110"/>
      <c r="AP58" s="110"/>
      <c r="AQ58" s="110"/>
      <c r="AR58" s="109"/>
    </row>
    <row r="59" spans="2:44" x14ac:dyDescent="0.3">
      <c r="B59" s="60"/>
      <c r="C59" s="62"/>
      <c r="D59" s="64"/>
      <c r="E59" s="64"/>
      <c r="F59" s="62"/>
      <c r="G59" s="64"/>
      <c r="H59" s="64"/>
      <c r="I59" s="62"/>
      <c r="J59" s="61"/>
      <c r="K59" s="64"/>
      <c r="L59" s="64"/>
      <c r="M59" s="62"/>
      <c r="N59" s="64"/>
      <c r="O59" s="64"/>
      <c r="P59" s="62"/>
      <c r="Q59" s="61"/>
      <c r="R59" s="64"/>
      <c r="S59" s="64"/>
      <c r="T59" s="62"/>
      <c r="U59" s="64"/>
      <c r="V59" s="64"/>
      <c r="W59" s="61"/>
      <c r="Y59" s="108"/>
      <c r="Z59" s="110"/>
      <c r="AA59" s="108"/>
      <c r="AB59" s="110"/>
      <c r="AC59" s="110"/>
      <c r="AD59" s="110"/>
      <c r="AE59" s="109"/>
      <c r="AF59" s="110"/>
      <c r="AG59" s="109"/>
      <c r="AI59" s="108"/>
      <c r="AJ59" s="110"/>
      <c r="AK59" s="110"/>
      <c r="AL59" s="116"/>
      <c r="AM59" s="116"/>
      <c r="AN59" s="110"/>
      <c r="AO59" s="110"/>
      <c r="AP59" s="110"/>
      <c r="AQ59" s="110"/>
      <c r="AR59" s="109"/>
    </row>
    <row r="60" spans="2:44" x14ac:dyDescent="0.3">
      <c r="B60" s="60"/>
      <c r="C60" s="66" t="s">
        <v>77</v>
      </c>
      <c r="D60" s="64">
        <v>9314</v>
      </c>
      <c r="E60" s="64">
        <v>10227</v>
      </c>
      <c r="F60" s="62"/>
      <c r="G60" s="64">
        <v>6895</v>
      </c>
      <c r="H60" s="64">
        <v>7175</v>
      </c>
      <c r="I60" s="62"/>
      <c r="J60" s="67" t="s">
        <v>77</v>
      </c>
      <c r="K60" s="64">
        <v>9478</v>
      </c>
      <c r="L60" s="64">
        <v>8506</v>
      </c>
      <c r="M60" s="62"/>
      <c r="N60" s="64">
        <v>7086</v>
      </c>
      <c r="O60" s="64">
        <v>5745</v>
      </c>
      <c r="P60" s="62"/>
      <c r="Q60" s="67" t="s">
        <v>77</v>
      </c>
      <c r="R60" s="64">
        <v>9790</v>
      </c>
      <c r="S60" s="64">
        <v>8930</v>
      </c>
      <c r="T60" s="62"/>
      <c r="U60" s="64">
        <v>7461</v>
      </c>
      <c r="V60" s="64">
        <v>6211</v>
      </c>
      <c r="W60" s="61"/>
      <c r="Y60" s="108"/>
      <c r="Z60" s="110"/>
      <c r="AA60" s="108"/>
      <c r="AB60" s="110"/>
      <c r="AC60" s="110"/>
      <c r="AD60" s="110"/>
      <c r="AE60" s="109"/>
      <c r="AF60" s="110"/>
      <c r="AG60" s="109"/>
      <c r="AI60" s="108"/>
      <c r="AJ60" s="110" t="s">
        <v>100</v>
      </c>
      <c r="AK60" s="110"/>
      <c r="AL60" s="116" t="str">
        <f>R67</f>
        <v>Naja nigricollis bottom</v>
      </c>
      <c r="AM60" s="116" t="str">
        <f>U67</f>
        <v>Naja nigricollis top</v>
      </c>
      <c r="AN60" s="110"/>
      <c r="AO60" s="110"/>
      <c r="AP60" s="110"/>
      <c r="AQ60" s="110"/>
      <c r="AR60" s="109"/>
    </row>
    <row r="61" spans="2:44" ht="14.4" customHeight="1" x14ac:dyDescent="0.3">
      <c r="B61" s="60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1"/>
      <c r="Y61" s="108"/>
      <c r="Z61" s="110"/>
      <c r="AA61" s="108"/>
      <c r="AB61" s="110"/>
      <c r="AC61" s="110"/>
      <c r="AD61" s="110"/>
      <c r="AE61" s="109"/>
      <c r="AF61" s="110"/>
      <c r="AG61" s="109"/>
      <c r="AI61" s="108"/>
      <c r="AJ61" s="110">
        <v>800000</v>
      </c>
      <c r="AK61" s="110"/>
      <c r="AL61" s="116">
        <f>S68</f>
        <v>-151.5</v>
      </c>
      <c r="AM61" s="116">
        <f>V68</f>
        <v>34.5</v>
      </c>
      <c r="AN61" s="110"/>
      <c r="AO61" s="110"/>
      <c r="AP61" s="110"/>
      <c r="AQ61" s="110"/>
      <c r="AR61" s="109"/>
    </row>
    <row r="62" spans="2:44" ht="14.4" customHeight="1" x14ac:dyDescent="0.3">
      <c r="B62" s="60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1"/>
      <c r="Y62" s="108"/>
      <c r="Z62" s="110"/>
      <c r="AA62" s="108"/>
      <c r="AB62" s="110"/>
      <c r="AC62" s="110"/>
      <c r="AD62" s="110"/>
      <c r="AE62" s="109"/>
      <c r="AF62" s="110"/>
      <c r="AG62" s="109"/>
      <c r="AI62" s="108"/>
      <c r="AJ62" s="110">
        <v>80000</v>
      </c>
      <c r="AK62" s="110"/>
      <c r="AL62" s="116">
        <f t="shared" ref="AL62:AL65" si="6">S69</f>
        <v>-91.5</v>
      </c>
      <c r="AM62" s="116">
        <f t="shared" ref="AM62:AM65" si="7">V69</f>
        <v>153.5</v>
      </c>
      <c r="AN62" s="110"/>
      <c r="AO62" s="110"/>
      <c r="AP62" s="110"/>
      <c r="AQ62" s="110"/>
      <c r="AR62" s="109"/>
    </row>
    <row r="63" spans="2:44" ht="14.4" customHeight="1" x14ac:dyDescent="0.3">
      <c r="B63" s="6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1"/>
      <c r="Y63" s="108"/>
      <c r="Z63" s="110"/>
      <c r="AA63" s="108"/>
      <c r="AB63" s="110"/>
      <c r="AC63" s="110"/>
      <c r="AD63" s="110"/>
      <c r="AE63" s="109"/>
      <c r="AF63" s="110"/>
      <c r="AG63" s="109"/>
      <c r="AI63" s="108"/>
      <c r="AJ63" s="110">
        <v>8000</v>
      </c>
      <c r="AK63" s="110"/>
      <c r="AL63" s="116">
        <f t="shared" si="6"/>
        <v>56</v>
      </c>
      <c r="AM63" s="116">
        <f t="shared" si="7"/>
        <v>302.5</v>
      </c>
      <c r="AN63" s="110"/>
      <c r="AO63" s="110"/>
      <c r="AP63" s="110"/>
      <c r="AQ63" s="110"/>
      <c r="AR63" s="109"/>
    </row>
    <row r="64" spans="2:44" ht="14.4" customHeight="1" x14ac:dyDescent="0.3">
      <c r="B64" s="60"/>
      <c r="C64" s="153" t="s">
        <v>66</v>
      </c>
      <c r="D64" s="153"/>
      <c r="E64" s="153"/>
      <c r="F64" s="153"/>
      <c r="G64" s="153"/>
      <c r="H64" s="153"/>
      <c r="I64" s="153"/>
      <c r="J64" s="153"/>
      <c r="K64" s="153"/>
      <c r="L64" s="153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1"/>
      <c r="Y64" s="108"/>
      <c r="Z64" s="110"/>
      <c r="AA64" s="108"/>
      <c r="AB64" s="110"/>
      <c r="AC64" s="110"/>
      <c r="AD64" s="110"/>
      <c r="AE64" s="109"/>
      <c r="AF64" s="110"/>
      <c r="AG64" s="109"/>
      <c r="AI64" s="108"/>
      <c r="AJ64" s="110">
        <v>800</v>
      </c>
      <c r="AK64" s="110"/>
      <c r="AL64" s="116">
        <f t="shared" si="6"/>
        <v>322</v>
      </c>
      <c r="AM64" s="116">
        <f t="shared" si="7"/>
        <v>298.5</v>
      </c>
      <c r="AN64" s="110"/>
      <c r="AO64" s="110"/>
      <c r="AP64" s="110"/>
      <c r="AQ64" s="110"/>
      <c r="AR64" s="109"/>
    </row>
    <row r="65" spans="2:44" x14ac:dyDescent="0.3">
      <c r="B65" s="60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1"/>
      <c r="Y65" s="108"/>
      <c r="Z65" s="110"/>
      <c r="AA65" s="108"/>
      <c r="AB65" s="110"/>
      <c r="AC65" s="110"/>
      <c r="AD65" s="110"/>
      <c r="AE65" s="109"/>
      <c r="AF65" s="110"/>
      <c r="AG65" s="109"/>
      <c r="AI65" s="108"/>
      <c r="AJ65" s="110">
        <v>80</v>
      </c>
      <c r="AK65" s="110"/>
      <c r="AL65" s="116">
        <f t="shared" si="6"/>
        <v>-185</v>
      </c>
      <c r="AM65" s="116">
        <f t="shared" si="7"/>
        <v>56.5</v>
      </c>
      <c r="AN65" s="110"/>
      <c r="AO65" s="110"/>
      <c r="AP65" s="110"/>
      <c r="AQ65" s="110"/>
      <c r="AR65" s="109"/>
    </row>
    <row r="66" spans="2:44" x14ac:dyDescent="0.3">
      <c r="B66" s="60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1"/>
      <c r="Y66" s="108"/>
      <c r="Z66" s="110"/>
      <c r="AA66" s="108"/>
      <c r="AB66" s="110"/>
      <c r="AC66" s="110"/>
      <c r="AD66" s="110"/>
      <c r="AE66" s="109"/>
      <c r="AF66" s="110"/>
      <c r="AG66" s="109"/>
      <c r="AI66" s="108"/>
      <c r="AJ66" s="110"/>
      <c r="AK66" s="110"/>
      <c r="AL66" s="110"/>
      <c r="AM66" s="110"/>
      <c r="AN66" s="110"/>
      <c r="AO66" s="110"/>
      <c r="AP66" s="110"/>
      <c r="AQ66" s="110"/>
      <c r="AR66" s="109"/>
    </row>
    <row r="67" spans="2:44" x14ac:dyDescent="0.3">
      <c r="B67" s="60"/>
      <c r="C67" s="62"/>
      <c r="D67" s="154" t="s">
        <v>59</v>
      </c>
      <c r="E67" s="154"/>
      <c r="F67" s="62"/>
      <c r="G67" s="154" t="s">
        <v>60</v>
      </c>
      <c r="H67" s="154"/>
      <c r="I67" s="62"/>
      <c r="J67" s="62"/>
      <c r="K67" s="154" t="s">
        <v>61</v>
      </c>
      <c r="L67" s="154"/>
      <c r="M67" s="62"/>
      <c r="N67" s="154" t="s">
        <v>62</v>
      </c>
      <c r="O67" s="154"/>
      <c r="P67" s="62"/>
      <c r="Q67" s="62"/>
      <c r="R67" s="154" t="s">
        <v>63</v>
      </c>
      <c r="S67" s="154"/>
      <c r="T67" s="62"/>
      <c r="U67" s="154" t="s">
        <v>64</v>
      </c>
      <c r="V67" s="154"/>
      <c r="W67" s="61"/>
      <c r="Y67" s="108"/>
      <c r="Z67" s="110"/>
      <c r="AA67" s="108"/>
      <c r="AB67" s="110"/>
      <c r="AC67" s="110"/>
      <c r="AD67" s="110"/>
      <c r="AE67" s="109"/>
      <c r="AF67" s="110"/>
      <c r="AG67" s="109"/>
      <c r="AI67" s="108"/>
      <c r="AJ67" s="110"/>
      <c r="AK67" s="110"/>
      <c r="AL67" s="110"/>
      <c r="AM67" s="110"/>
      <c r="AN67" s="110"/>
      <c r="AO67" s="110"/>
      <c r="AP67" s="110"/>
      <c r="AQ67" s="110"/>
      <c r="AR67" s="109"/>
    </row>
    <row r="68" spans="2:44" x14ac:dyDescent="0.3">
      <c r="B68" s="60"/>
      <c r="C68" s="65" t="s">
        <v>67</v>
      </c>
      <c r="D68" s="62"/>
      <c r="E68" s="62">
        <f>(D54+E54)/2-$E$74</f>
        <v>5294</v>
      </c>
      <c r="F68" s="62"/>
      <c r="G68" s="62"/>
      <c r="H68" s="62">
        <f>(G54+H54)/2-$H$74</f>
        <v>7312.5</v>
      </c>
      <c r="I68" s="62"/>
      <c r="J68" s="65" t="s">
        <v>72</v>
      </c>
      <c r="K68" s="62"/>
      <c r="L68" s="62">
        <f>(K54+L54)/2-$L$74</f>
        <v>12777</v>
      </c>
      <c r="M68" s="62"/>
      <c r="N68" s="62"/>
      <c r="O68" s="62">
        <f>(N54+O54)/2-$O$74</f>
        <v>17569</v>
      </c>
      <c r="P68" s="62"/>
      <c r="Q68" s="65" t="s">
        <v>78</v>
      </c>
      <c r="R68" s="62"/>
      <c r="S68" s="62">
        <f>(R54+S54)/2-$S$74</f>
        <v>-151.5</v>
      </c>
      <c r="T68" s="62"/>
      <c r="U68" s="62"/>
      <c r="V68" s="62">
        <f>(U54+V54)/2-$V$74</f>
        <v>34.5</v>
      </c>
      <c r="W68" s="61"/>
      <c r="Y68" s="108"/>
      <c r="Z68" s="110"/>
      <c r="AA68" s="111"/>
      <c r="AB68" s="112"/>
      <c r="AC68" s="112"/>
      <c r="AD68" s="112"/>
      <c r="AE68" s="113"/>
      <c r="AF68" s="110"/>
      <c r="AG68" s="109"/>
      <c r="AI68" s="108"/>
      <c r="AJ68" s="110"/>
      <c r="AK68" s="110"/>
      <c r="AL68" s="110"/>
      <c r="AM68" s="110"/>
      <c r="AN68" s="110"/>
      <c r="AO68" s="110"/>
      <c r="AP68" s="110"/>
      <c r="AQ68" s="110"/>
      <c r="AR68" s="109"/>
    </row>
    <row r="69" spans="2:44" x14ac:dyDescent="0.3">
      <c r="B69" s="60"/>
      <c r="C69" s="65" t="s">
        <v>68</v>
      </c>
      <c r="D69" s="62"/>
      <c r="E69" s="62">
        <f>(D55+E55)/2-$E$74</f>
        <v>49</v>
      </c>
      <c r="F69" s="62"/>
      <c r="G69" s="62"/>
      <c r="H69" s="62">
        <f>(G55+H55)/2-$H$74</f>
        <v>1008</v>
      </c>
      <c r="I69" s="62"/>
      <c r="J69" s="65" t="s">
        <v>73</v>
      </c>
      <c r="K69" s="62"/>
      <c r="L69" s="62">
        <f>(K55+L55)/2-$L$74</f>
        <v>1178.5</v>
      </c>
      <c r="M69" s="62"/>
      <c r="N69" s="62"/>
      <c r="O69" s="62">
        <f>(N55+O55)/2-$O$74</f>
        <v>1911</v>
      </c>
      <c r="P69" s="62"/>
      <c r="Q69" s="65" t="s">
        <v>79</v>
      </c>
      <c r="R69" s="62"/>
      <c r="S69" s="62">
        <f>(R55+S55)/2-$S$74</f>
        <v>-91.5</v>
      </c>
      <c r="T69" s="62"/>
      <c r="U69" s="62"/>
      <c r="V69" s="62">
        <f>(U55+V55)/2-$V$74</f>
        <v>153.5</v>
      </c>
      <c r="W69" s="61"/>
      <c r="Y69" s="108"/>
      <c r="Z69" s="110"/>
      <c r="AA69" s="110"/>
      <c r="AB69" s="110"/>
      <c r="AC69" s="110"/>
      <c r="AD69" s="110"/>
      <c r="AE69" s="110"/>
      <c r="AF69" s="110"/>
      <c r="AG69" s="109"/>
      <c r="AI69" s="108"/>
      <c r="AJ69" s="110"/>
      <c r="AK69" s="110"/>
      <c r="AL69" s="110"/>
      <c r="AM69" s="110"/>
      <c r="AN69" s="110"/>
      <c r="AO69" s="110"/>
      <c r="AP69" s="110"/>
      <c r="AQ69" s="110"/>
      <c r="AR69" s="109"/>
    </row>
    <row r="70" spans="2:44" x14ac:dyDescent="0.3">
      <c r="B70" s="60"/>
      <c r="C70" s="65" t="s">
        <v>69</v>
      </c>
      <c r="D70" s="62"/>
      <c r="E70" s="62">
        <f>(D56+E56)/2-$E$74</f>
        <v>-1014.5</v>
      </c>
      <c r="F70" s="62"/>
      <c r="G70" s="62"/>
      <c r="H70" s="62">
        <f>(G56+H56)/2-$H$74</f>
        <v>-375</v>
      </c>
      <c r="I70" s="62"/>
      <c r="J70" s="65" t="s">
        <v>74</v>
      </c>
      <c r="K70" s="62"/>
      <c r="L70" s="62">
        <f>(K56+L56)/2-$L$74</f>
        <v>964</v>
      </c>
      <c r="M70" s="62"/>
      <c r="N70" s="62"/>
      <c r="O70" s="62">
        <f>(N56+O56)/2-$O$74</f>
        <v>1115</v>
      </c>
      <c r="P70" s="62"/>
      <c r="Q70" s="65" t="s">
        <v>80</v>
      </c>
      <c r="R70" s="62"/>
      <c r="S70" s="62">
        <f>(R56+S56)/2-$S$74</f>
        <v>56</v>
      </c>
      <c r="T70" s="62"/>
      <c r="U70" s="62"/>
      <c r="V70" s="62">
        <f>(U56+V56)/2-$V$74</f>
        <v>302.5</v>
      </c>
      <c r="W70" s="61"/>
      <c r="Y70" s="108"/>
      <c r="Z70" s="110"/>
      <c r="AA70" s="110"/>
      <c r="AB70" s="110"/>
      <c r="AC70" s="110"/>
      <c r="AD70" s="110"/>
      <c r="AE70" s="110"/>
      <c r="AF70" s="110"/>
      <c r="AG70" s="109"/>
      <c r="AI70" s="108"/>
      <c r="AJ70" s="110"/>
      <c r="AK70" s="110"/>
      <c r="AL70" s="110"/>
      <c r="AM70" s="110"/>
      <c r="AN70" s="110"/>
      <c r="AO70" s="110"/>
      <c r="AP70" s="110"/>
      <c r="AQ70" s="110"/>
      <c r="AR70" s="109"/>
    </row>
    <row r="71" spans="2:44" ht="14.4" customHeight="1" x14ac:dyDescent="0.3">
      <c r="B71" s="60"/>
      <c r="C71" s="65" t="s">
        <v>70</v>
      </c>
      <c r="D71" s="62"/>
      <c r="E71" s="62">
        <f>(D57+E57)/2-$E$74</f>
        <v>-936.5</v>
      </c>
      <c r="F71" s="62"/>
      <c r="G71" s="62"/>
      <c r="H71" s="62">
        <f>(G57+H57)/2-$H$74</f>
        <v>-463.5</v>
      </c>
      <c r="I71" s="62"/>
      <c r="J71" s="65" t="s">
        <v>75</v>
      </c>
      <c r="K71" s="62"/>
      <c r="L71" s="62">
        <f>(K57+L57)/2-$L$74</f>
        <v>380</v>
      </c>
      <c r="M71" s="62"/>
      <c r="N71" s="62"/>
      <c r="O71" s="62">
        <f>(N57+O57)/2-$O$74</f>
        <v>655.5</v>
      </c>
      <c r="P71" s="62"/>
      <c r="Q71" s="65" t="s">
        <v>81</v>
      </c>
      <c r="R71" s="62"/>
      <c r="S71" s="62">
        <f>(R57+S57)/2-$S$74</f>
        <v>322</v>
      </c>
      <c r="T71" s="62"/>
      <c r="U71" s="62"/>
      <c r="V71" s="62">
        <f>(U57+V57)/2-$V$74</f>
        <v>298.5</v>
      </c>
      <c r="W71" s="61"/>
      <c r="Y71" s="108"/>
      <c r="Z71" s="138" t="s">
        <v>95</v>
      </c>
      <c r="AA71" s="138"/>
      <c r="AB71" s="138"/>
      <c r="AC71" s="138"/>
      <c r="AD71" s="138"/>
      <c r="AE71" s="138"/>
      <c r="AF71" s="138"/>
      <c r="AG71" s="109"/>
      <c r="AI71" s="108"/>
      <c r="AJ71" s="138" t="s">
        <v>103</v>
      </c>
      <c r="AK71" s="138"/>
      <c r="AL71" s="138"/>
      <c r="AM71" s="138"/>
      <c r="AN71" s="138"/>
      <c r="AO71" s="138"/>
      <c r="AP71" s="138"/>
      <c r="AQ71" s="138"/>
      <c r="AR71" s="109"/>
    </row>
    <row r="72" spans="2:44" ht="14.4" customHeight="1" x14ac:dyDescent="0.3">
      <c r="B72" s="60"/>
      <c r="C72" s="65" t="s">
        <v>71</v>
      </c>
      <c r="D72" s="62"/>
      <c r="E72" s="62">
        <f>(D58+E58)/2-$E$74</f>
        <v>-883</v>
      </c>
      <c r="F72" s="62"/>
      <c r="G72" s="62"/>
      <c r="H72" s="62">
        <f>(G58+H58)/2-$H$74</f>
        <v>-90.5</v>
      </c>
      <c r="I72" s="62"/>
      <c r="J72" s="65" t="s">
        <v>76</v>
      </c>
      <c r="K72" s="62"/>
      <c r="L72" s="62">
        <f>(K58+L58)/2-$L$74</f>
        <v>608</v>
      </c>
      <c r="M72" s="62"/>
      <c r="N72" s="62"/>
      <c r="O72" s="62">
        <f>(N58+O58)/2-$O$74</f>
        <v>826.5</v>
      </c>
      <c r="P72" s="62"/>
      <c r="Q72" s="65" t="s">
        <v>82</v>
      </c>
      <c r="R72" s="62"/>
      <c r="S72" s="62">
        <f>(R58+S58)/2-$S$74</f>
        <v>-185</v>
      </c>
      <c r="T72" s="62"/>
      <c r="U72" s="62"/>
      <c r="V72" s="62">
        <f>(U58+V58)/2-$V$74</f>
        <v>56.5</v>
      </c>
      <c r="W72" s="61"/>
      <c r="Y72" s="108"/>
      <c r="Z72" s="138"/>
      <c r="AA72" s="138"/>
      <c r="AB72" s="138"/>
      <c r="AC72" s="138"/>
      <c r="AD72" s="138"/>
      <c r="AE72" s="138"/>
      <c r="AF72" s="138"/>
      <c r="AG72" s="109"/>
      <c r="AI72" s="108"/>
      <c r="AJ72" s="138"/>
      <c r="AK72" s="138"/>
      <c r="AL72" s="138"/>
      <c r="AM72" s="138"/>
      <c r="AN72" s="138"/>
      <c r="AO72" s="138"/>
      <c r="AP72" s="138"/>
      <c r="AQ72" s="138"/>
      <c r="AR72" s="109"/>
    </row>
    <row r="73" spans="2:44" ht="14.4" customHeight="1" x14ac:dyDescent="0.3">
      <c r="B73" s="60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1"/>
      <c r="Y73" s="108"/>
      <c r="Z73" s="110"/>
      <c r="AA73" s="110"/>
      <c r="AB73" s="110"/>
      <c r="AC73" s="110"/>
      <c r="AD73" s="110"/>
      <c r="AE73" s="110"/>
      <c r="AF73" s="110"/>
      <c r="AG73" s="109"/>
      <c r="AI73" s="108"/>
      <c r="AJ73" s="110"/>
      <c r="AK73" s="110"/>
      <c r="AL73" s="110"/>
      <c r="AM73" s="110"/>
      <c r="AN73" s="110"/>
      <c r="AO73" s="110"/>
      <c r="AP73" s="110"/>
      <c r="AQ73" s="110"/>
      <c r="AR73" s="109"/>
    </row>
    <row r="74" spans="2:44" ht="14.4" customHeight="1" x14ac:dyDescent="0.3">
      <c r="B74" s="60"/>
      <c r="C74" s="65" t="s">
        <v>77</v>
      </c>
      <c r="D74" s="68"/>
      <c r="E74" s="68">
        <f t="shared" ref="E74:H74" si="8">(D60+E60)/2</f>
        <v>9770.5</v>
      </c>
      <c r="F74" s="62"/>
      <c r="G74" s="68"/>
      <c r="H74" s="68">
        <f t="shared" si="8"/>
        <v>7035</v>
      </c>
      <c r="I74" s="62"/>
      <c r="J74" s="65" t="s">
        <v>77</v>
      </c>
      <c r="K74" s="68"/>
      <c r="L74" s="68">
        <f>(K60+L60)/2</f>
        <v>8992</v>
      </c>
      <c r="M74" s="62"/>
      <c r="N74" s="68"/>
      <c r="O74" s="68">
        <f t="shared" ref="O74" si="9">(N60+O60)/2</f>
        <v>6415.5</v>
      </c>
      <c r="P74" s="62"/>
      <c r="Q74" s="65" t="s">
        <v>77</v>
      </c>
      <c r="R74" s="68"/>
      <c r="S74" s="68">
        <f t="shared" ref="S74" si="10">(R60+S60)/2</f>
        <v>9360</v>
      </c>
      <c r="T74" s="62"/>
      <c r="U74" s="68"/>
      <c r="V74" s="68">
        <f>(U60+V60)/2</f>
        <v>6836</v>
      </c>
      <c r="W74" s="61"/>
      <c r="Y74" s="108"/>
      <c r="Z74" s="110"/>
      <c r="AA74" s="110"/>
      <c r="AB74" s="110"/>
      <c r="AC74" s="110"/>
      <c r="AD74" s="110"/>
      <c r="AE74" s="110"/>
      <c r="AF74" s="110"/>
      <c r="AG74" s="109"/>
      <c r="AI74" s="108"/>
      <c r="AJ74" s="110"/>
      <c r="AK74" s="110"/>
      <c r="AL74" s="110"/>
      <c r="AM74" s="110"/>
      <c r="AN74" s="110"/>
      <c r="AO74" s="110"/>
      <c r="AP74" s="110"/>
      <c r="AQ74" s="110"/>
      <c r="AR74" s="109"/>
    </row>
    <row r="75" spans="2:44" x14ac:dyDescent="0.3">
      <c r="B75" s="60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1"/>
      <c r="Y75" s="108"/>
      <c r="Z75" s="116" t="s">
        <v>91</v>
      </c>
      <c r="AA75" s="116"/>
      <c r="AB75" s="116" t="s">
        <v>67</v>
      </c>
      <c r="AC75" s="116" t="s">
        <v>68</v>
      </c>
      <c r="AD75" s="116" t="s">
        <v>69</v>
      </c>
      <c r="AE75" s="116" t="s">
        <v>70</v>
      </c>
      <c r="AF75" s="116" t="s">
        <v>71</v>
      </c>
      <c r="AG75" s="109"/>
      <c r="AI75" s="108"/>
      <c r="AJ75" s="110" t="s">
        <v>100</v>
      </c>
      <c r="AK75" s="110"/>
      <c r="AL75" s="116" t="str">
        <f>D104</f>
        <v>Bitis arietans bottom</v>
      </c>
      <c r="AM75" s="116" t="str">
        <f>G104</f>
        <v>Bitis arietans top</v>
      </c>
      <c r="AN75" s="110"/>
      <c r="AO75" s="110"/>
      <c r="AP75" s="110"/>
      <c r="AQ75" s="110"/>
      <c r="AR75" s="109"/>
    </row>
    <row r="76" spans="2:44" x14ac:dyDescent="0.3">
      <c r="B76" s="60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1"/>
      <c r="Y76" s="108"/>
      <c r="Z76" s="110">
        <v>10</v>
      </c>
      <c r="AA76" s="110"/>
      <c r="AB76" s="110">
        <f>L31</f>
        <v>6185</v>
      </c>
      <c r="AC76" s="110">
        <f>L32</f>
        <v>660.5</v>
      </c>
      <c r="AD76" s="110">
        <f>L33</f>
        <v>1061.5</v>
      </c>
      <c r="AE76" s="110">
        <f>L34</f>
        <v>499.5</v>
      </c>
      <c r="AF76" s="110">
        <f>L35</f>
        <v>837.5</v>
      </c>
      <c r="AG76" s="109"/>
      <c r="AI76" s="108"/>
      <c r="AJ76" s="110">
        <v>1280000</v>
      </c>
      <c r="AK76" s="110"/>
      <c r="AL76" s="116">
        <f>E105</f>
        <v>25658</v>
      </c>
      <c r="AM76" s="116">
        <f>H105</f>
        <v>32501</v>
      </c>
      <c r="AN76" s="110"/>
      <c r="AO76" s="110"/>
      <c r="AP76" s="110"/>
      <c r="AQ76" s="110"/>
      <c r="AR76" s="109"/>
    </row>
    <row r="77" spans="2:44" x14ac:dyDescent="0.3">
      <c r="B77" s="60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1"/>
      <c r="Y77" s="108"/>
      <c r="Z77" s="110">
        <v>20</v>
      </c>
      <c r="AA77" s="110"/>
      <c r="AB77" s="110">
        <f>L68</f>
        <v>12777</v>
      </c>
      <c r="AC77" s="110">
        <f>L69</f>
        <v>1178.5</v>
      </c>
      <c r="AD77" s="110">
        <f>L70</f>
        <v>964</v>
      </c>
      <c r="AE77" s="110">
        <f>L71</f>
        <v>380</v>
      </c>
      <c r="AF77" s="110">
        <f>L72</f>
        <v>608</v>
      </c>
      <c r="AG77" s="109"/>
      <c r="AI77" s="108"/>
      <c r="AJ77" s="110">
        <v>128000</v>
      </c>
      <c r="AK77" s="110"/>
      <c r="AL77" s="116">
        <f t="shared" ref="AL77:AL80" si="11">E106</f>
        <v>3184</v>
      </c>
      <c r="AM77" s="116">
        <f t="shared" ref="AM77:AM80" si="12">H106</f>
        <v>4527</v>
      </c>
      <c r="AN77" s="110"/>
      <c r="AO77" s="110"/>
      <c r="AP77" s="110"/>
      <c r="AQ77" s="110"/>
      <c r="AR77" s="109"/>
    </row>
    <row r="78" spans="2:44" x14ac:dyDescent="0.3">
      <c r="B78" s="69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7"/>
      <c r="Y78" s="108"/>
      <c r="Z78" s="110">
        <v>70</v>
      </c>
      <c r="AA78" s="110"/>
      <c r="AB78" s="110">
        <f>L105</f>
        <v>40655</v>
      </c>
      <c r="AC78" s="110">
        <f>L106</f>
        <v>4738</v>
      </c>
      <c r="AD78" s="110">
        <f>L107</f>
        <v>1416</v>
      </c>
      <c r="AE78" s="110">
        <f>L108</f>
        <v>432</v>
      </c>
      <c r="AF78" s="110">
        <f>L109</f>
        <v>646</v>
      </c>
      <c r="AG78" s="109"/>
      <c r="AI78" s="108"/>
      <c r="AJ78" s="110">
        <v>12800</v>
      </c>
      <c r="AK78" s="110"/>
      <c r="AL78" s="116">
        <f t="shared" si="11"/>
        <v>138.5</v>
      </c>
      <c r="AM78" s="116">
        <f t="shared" si="12"/>
        <v>532</v>
      </c>
      <c r="AN78" s="110"/>
      <c r="AO78" s="110"/>
      <c r="AP78" s="110"/>
      <c r="AQ78" s="110"/>
      <c r="AR78" s="109"/>
    </row>
    <row r="79" spans="2:44" x14ac:dyDescent="0.3">
      <c r="Y79" s="108"/>
      <c r="Z79" s="110">
        <v>155</v>
      </c>
      <c r="AA79" s="110"/>
      <c r="AB79" s="110">
        <f>L142</f>
        <v>86579</v>
      </c>
      <c r="AC79" s="110">
        <f>L143</f>
        <v>11273.5</v>
      </c>
      <c r="AD79" s="110">
        <f>L144</f>
        <v>2120</v>
      </c>
      <c r="AE79" s="110">
        <f>L145</f>
        <v>484.5</v>
      </c>
      <c r="AF79" s="110">
        <f>L146</f>
        <v>591.5</v>
      </c>
      <c r="AG79" s="109"/>
      <c r="AI79" s="108"/>
      <c r="AJ79" s="110">
        <v>1280</v>
      </c>
      <c r="AK79" s="110"/>
      <c r="AL79" s="116">
        <f t="shared" si="11"/>
        <v>-198.5</v>
      </c>
      <c r="AM79" s="116">
        <f t="shared" si="12"/>
        <v>194.5</v>
      </c>
      <c r="AN79" s="110"/>
      <c r="AO79" s="110"/>
      <c r="AP79" s="110"/>
      <c r="AQ79" s="110"/>
      <c r="AR79" s="109"/>
    </row>
    <row r="80" spans="2:44" ht="14.4" customHeight="1" x14ac:dyDescent="0.3">
      <c r="Y80" s="108"/>
      <c r="Z80" s="110"/>
      <c r="AA80" s="110"/>
      <c r="AB80" s="110"/>
      <c r="AC80" s="110"/>
      <c r="AD80" s="110"/>
      <c r="AE80" s="110"/>
      <c r="AF80" s="110"/>
      <c r="AG80" s="109"/>
      <c r="AI80" s="108"/>
      <c r="AJ80" s="110">
        <v>128</v>
      </c>
      <c r="AK80" s="110"/>
      <c r="AL80" s="116">
        <f t="shared" si="11"/>
        <v>99</v>
      </c>
      <c r="AM80" s="116">
        <f t="shared" si="12"/>
        <v>483</v>
      </c>
      <c r="AN80" s="110"/>
      <c r="AO80" s="110"/>
      <c r="AP80" s="110"/>
      <c r="AQ80" s="110"/>
      <c r="AR80" s="109"/>
    </row>
    <row r="81" spans="2:44" ht="14.4" customHeight="1" x14ac:dyDescent="0.3">
      <c r="Y81" s="108"/>
      <c r="Z81" s="110"/>
      <c r="AA81" s="110"/>
      <c r="AB81" s="110"/>
      <c r="AC81" s="110"/>
      <c r="AD81" s="110"/>
      <c r="AE81" s="110"/>
      <c r="AF81" s="110"/>
      <c r="AG81" s="109"/>
      <c r="AI81" s="108"/>
      <c r="AJ81" s="110"/>
      <c r="AK81" s="110"/>
      <c r="AL81" s="116"/>
      <c r="AM81" s="116"/>
      <c r="AN81" s="110"/>
      <c r="AO81" s="110"/>
      <c r="AP81" s="110"/>
      <c r="AQ81" s="110"/>
      <c r="AR81" s="109"/>
    </row>
    <row r="82" spans="2:44" x14ac:dyDescent="0.3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6"/>
      <c r="Y82" s="108"/>
      <c r="Z82" s="110"/>
      <c r="AA82" s="110"/>
      <c r="AB82" s="110"/>
      <c r="AC82" s="110"/>
      <c r="AD82" s="110"/>
      <c r="AE82" s="110"/>
      <c r="AF82" s="110"/>
      <c r="AG82" s="109"/>
      <c r="AI82" s="108"/>
      <c r="AJ82" s="110" t="s">
        <v>100</v>
      </c>
      <c r="AK82" s="110"/>
      <c r="AL82" s="116" t="str">
        <f>K104</f>
        <v>Bitis gabonica bottom</v>
      </c>
      <c r="AM82" s="116" t="str">
        <f>N104</f>
        <v>Bitis gabonica top</v>
      </c>
      <c r="AN82" s="110"/>
      <c r="AO82" s="110"/>
      <c r="AP82" s="110"/>
      <c r="AQ82" s="110"/>
      <c r="AR82" s="109"/>
    </row>
    <row r="83" spans="2:44" x14ac:dyDescent="0.3">
      <c r="B83" s="77"/>
      <c r="C83" s="149" t="s">
        <v>84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78"/>
      <c r="Y83" s="108"/>
      <c r="Z83" s="110"/>
      <c r="AA83" s="105"/>
      <c r="AB83" s="106"/>
      <c r="AC83" s="106"/>
      <c r="AD83" s="106"/>
      <c r="AE83" s="107"/>
      <c r="AF83" s="110"/>
      <c r="AG83" s="109"/>
      <c r="AI83" s="108"/>
      <c r="AJ83" s="110">
        <v>880000</v>
      </c>
      <c r="AK83" s="110"/>
      <c r="AL83" s="116">
        <f>L105</f>
        <v>40655</v>
      </c>
      <c r="AM83" s="116">
        <f>O105</f>
        <v>55110.5</v>
      </c>
      <c r="AN83" s="110"/>
      <c r="AO83" s="110"/>
      <c r="AP83" s="110"/>
      <c r="AQ83" s="110"/>
      <c r="AR83" s="109"/>
    </row>
    <row r="84" spans="2:44" x14ac:dyDescent="0.3">
      <c r="B84" s="77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78"/>
      <c r="Y84" s="108"/>
      <c r="Z84" s="110"/>
      <c r="AA84" s="108"/>
      <c r="AB84" s="110"/>
      <c r="AC84" s="110"/>
      <c r="AD84" s="110"/>
      <c r="AE84" s="109"/>
      <c r="AF84" s="110"/>
      <c r="AG84" s="109"/>
      <c r="AI84" s="108"/>
      <c r="AJ84" s="110">
        <v>88000</v>
      </c>
      <c r="AK84" s="110"/>
      <c r="AL84" s="116">
        <f t="shared" ref="AL84:AL87" si="13">L106</f>
        <v>4738</v>
      </c>
      <c r="AM84" s="116">
        <f t="shared" ref="AM84:AM87" si="14">O106</f>
        <v>6901</v>
      </c>
      <c r="AN84" s="110"/>
      <c r="AO84" s="110"/>
      <c r="AP84" s="110"/>
      <c r="AQ84" s="110"/>
      <c r="AR84" s="109"/>
    </row>
    <row r="85" spans="2:44" x14ac:dyDescent="0.3">
      <c r="B85" s="77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78"/>
      <c r="Y85" s="108"/>
      <c r="Z85" s="110"/>
      <c r="AA85" s="108"/>
      <c r="AB85" s="110"/>
      <c r="AC85" s="110"/>
      <c r="AD85" s="110"/>
      <c r="AE85" s="109"/>
      <c r="AF85" s="110"/>
      <c r="AG85" s="109"/>
      <c r="AI85" s="108"/>
      <c r="AJ85" s="110">
        <v>8800</v>
      </c>
      <c r="AK85" s="110"/>
      <c r="AL85" s="116">
        <f t="shared" si="13"/>
        <v>1416</v>
      </c>
      <c r="AM85" s="116">
        <f t="shared" si="14"/>
        <v>1728.5</v>
      </c>
      <c r="AN85" s="110"/>
      <c r="AO85" s="110"/>
      <c r="AP85" s="110"/>
      <c r="AQ85" s="110"/>
      <c r="AR85" s="109"/>
    </row>
    <row r="86" spans="2:44" x14ac:dyDescent="0.3">
      <c r="B86" s="77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8"/>
      <c r="Y86" s="108"/>
      <c r="Z86" s="110"/>
      <c r="AA86" s="108"/>
      <c r="AB86" s="110"/>
      <c r="AC86" s="110"/>
      <c r="AD86" s="110"/>
      <c r="AE86" s="109"/>
      <c r="AF86" s="110"/>
      <c r="AG86" s="109"/>
      <c r="AI86" s="108"/>
      <c r="AJ86" s="110">
        <v>880</v>
      </c>
      <c r="AK86" s="110"/>
      <c r="AL86" s="116">
        <f t="shared" si="13"/>
        <v>432</v>
      </c>
      <c r="AM86" s="116">
        <f t="shared" si="14"/>
        <v>691.5</v>
      </c>
      <c r="AN86" s="110"/>
      <c r="AO86" s="110"/>
      <c r="AP86" s="110"/>
      <c r="AQ86" s="110"/>
      <c r="AR86" s="109"/>
    </row>
    <row r="87" spans="2:44" x14ac:dyDescent="0.3">
      <c r="B87" s="77"/>
      <c r="C87" s="147" t="s">
        <v>65</v>
      </c>
      <c r="D87" s="147"/>
      <c r="E87" s="147"/>
      <c r="F87" s="147"/>
      <c r="G87" s="147"/>
      <c r="H87" s="147"/>
      <c r="I87" s="147"/>
      <c r="J87" s="147"/>
      <c r="K87" s="147"/>
      <c r="L87" s="147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8"/>
      <c r="Y87" s="108"/>
      <c r="Z87" s="110"/>
      <c r="AA87" s="108"/>
      <c r="AB87" s="110"/>
      <c r="AC87" s="110"/>
      <c r="AD87" s="110"/>
      <c r="AE87" s="109"/>
      <c r="AF87" s="110"/>
      <c r="AG87" s="109"/>
      <c r="AI87" s="108"/>
      <c r="AJ87" s="110">
        <v>88</v>
      </c>
      <c r="AK87" s="110"/>
      <c r="AL87" s="116">
        <f t="shared" si="13"/>
        <v>646</v>
      </c>
      <c r="AM87" s="116">
        <f t="shared" si="14"/>
        <v>701.5</v>
      </c>
      <c r="AN87" s="110"/>
      <c r="AO87" s="110"/>
      <c r="AP87" s="110"/>
      <c r="AQ87" s="110"/>
      <c r="AR87" s="109"/>
    </row>
    <row r="88" spans="2:44" x14ac:dyDescent="0.3">
      <c r="B88" s="7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8"/>
      <c r="Y88" s="108"/>
      <c r="Z88" s="110"/>
      <c r="AA88" s="108"/>
      <c r="AB88" s="110"/>
      <c r="AC88" s="110"/>
      <c r="AD88" s="110"/>
      <c r="AE88" s="109"/>
      <c r="AF88" s="110"/>
      <c r="AG88" s="109"/>
      <c r="AI88" s="108"/>
      <c r="AJ88" s="110"/>
      <c r="AK88" s="110"/>
      <c r="AL88" s="116"/>
      <c r="AM88" s="116"/>
      <c r="AN88" s="110"/>
      <c r="AO88" s="110"/>
      <c r="AP88" s="110"/>
      <c r="AQ88" s="110"/>
      <c r="AR88" s="109"/>
    </row>
    <row r="89" spans="2:44" x14ac:dyDescent="0.3">
      <c r="B89" s="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8"/>
      <c r="Y89" s="108"/>
      <c r="Z89" s="110"/>
      <c r="AA89" s="108"/>
      <c r="AB89" s="110"/>
      <c r="AC89" s="110"/>
      <c r="AD89" s="110"/>
      <c r="AE89" s="109"/>
      <c r="AF89" s="110"/>
      <c r="AG89" s="109"/>
      <c r="AI89" s="108"/>
      <c r="AJ89" s="110" t="s">
        <v>100</v>
      </c>
      <c r="AK89" s="110"/>
      <c r="AL89" s="116" t="str">
        <f>R104</f>
        <v>Naja nigricollis bottom</v>
      </c>
      <c r="AM89" s="116" t="str">
        <f>U104</f>
        <v>Naja nigricollis top</v>
      </c>
      <c r="AN89" s="110"/>
      <c r="AO89" s="110"/>
      <c r="AP89" s="110"/>
      <c r="AQ89" s="110"/>
      <c r="AR89" s="109"/>
    </row>
    <row r="90" spans="2:44" x14ac:dyDescent="0.3">
      <c r="B90" s="77"/>
      <c r="C90" s="79"/>
      <c r="D90" s="151" t="s">
        <v>59</v>
      </c>
      <c r="E90" s="151"/>
      <c r="F90" s="79"/>
      <c r="G90" s="151" t="s">
        <v>60</v>
      </c>
      <c r="H90" s="151"/>
      <c r="I90" s="79"/>
      <c r="J90" s="79"/>
      <c r="K90" s="151" t="s">
        <v>61</v>
      </c>
      <c r="L90" s="151"/>
      <c r="M90" s="79"/>
      <c r="N90" s="151" t="s">
        <v>62</v>
      </c>
      <c r="O90" s="151"/>
      <c r="P90" s="79"/>
      <c r="Q90" s="79"/>
      <c r="R90" s="151" t="s">
        <v>63</v>
      </c>
      <c r="S90" s="151"/>
      <c r="T90" s="79"/>
      <c r="U90" s="151" t="s">
        <v>64</v>
      </c>
      <c r="V90" s="151"/>
      <c r="W90" s="78"/>
      <c r="Y90" s="108"/>
      <c r="Z90" s="110"/>
      <c r="AA90" s="108"/>
      <c r="AB90" s="110"/>
      <c r="AC90" s="110"/>
      <c r="AD90" s="110"/>
      <c r="AE90" s="109"/>
      <c r="AF90" s="110"/>
      <c r="AG90" s="109"/>
      <c r="AI90" s="108"/>
      <c r="AJ90" s="110">
        <v>800000</v>
      </c>
      <c r="AK90" s="110"/>
      <c r="AL90" s="116">
        <f>S105</f>
        <v>-150</v>
      </c>
      <c r="AM90" s="116">
        <f>V105</f>
        <v>-759.5</v>
      </c>
      <c r="AN90" s="110"/>
      <c r="AO90" s="110"/>
      <c r="AP90" s="110"/>
      <c r="AQ90" s="110"/>
      <c r="AR90" s="109"/>
    </row>
    <row r="91" spans="2:44" x14ac:dyDescent="0.3">
      <c r="B91" s="77"/>
      <c r="C91" s="88" t="s">
        <v>67</v>
      </c>
      <c r="D91" s="90">
        <v>35366</v>
      </c>
      <c r="E91" s="90">
        <v>33760</v>
      </c>
      <c r="F91" s="79"/>
      <c r="G91" s="90">
        <v>39350</v>
      </c>
      <c r="H91" s="90">
        <v>38252</v>
      </c>
      <c r="I91" s="79"/>
      <c r="J91" s="80" t="s">
        <v>72</v>
      </c>
      <c r="K91" s="90">
        <v>49685</v>
      </c>
      <c r="L91" s="90">
        <v>49606</v>
      </c>
      <c r="M91" s="79"/>
      <c r="N91" s="90">
        <v>60454</v>
      </c>
      <c r="O91" s="90">
        <v>62766</v>
      </c>
      <c r="P91" s="79"/>
      <c r="Q91" s="80" t="s">
        <v>78</v>
      </c>
      <c r="R91" s="90">
        <v>9192</v>
      </c>
      <c r="S91" s="90">
        <v>9358</v>
      </c>
      <c r="T91" s="79"/>
      <c r="U91" s="90">
        <v>6525</v>
      </c>
      <c r="V91" s="90">
        <v>7046</v>
      </c>
      <c r="W91" s="78"/>
      <c r="Y91" s="108"/>
      <c r="Z91" s="110"/>
      <c r="AA91" s="108"/>
      <c r="AB91" s="110"/>
      <c r="AC91" s="110"/>
      <c r="AD91" s="110"/>
      <c r="AE91" s="109"/>
      <c r="AF91" s="110"/>
      <c r="AG91" s="109"/>
      <c r="AI91" s="108"/>
      <c r="AJ91" s="110">
        <v>80000</v>
      </c>
      <c r="AK91" s="110"/>
      <c r="AL91" s="116">
        <f t="shared" ref="AL91:AL94" si="15">S106</f>
        <v>-175</v>
      </c>
      <c r="AM91" s="116">
        <f t="shared" ref="AM91:AM94" si="16">V106</f>
        <v>-667</v>
      </c>
      <c r="AN91" s="110"/>
      <c r="AO91" s="110"/>
      <c r="AP91" s="110"/>
      <c r="AQ91" s="110"/>
      <c r="AR91" s="109"/>
    </row>
    <row r="92" spans="2:44" x14ac:dyDescent="0.3">
      <c r="B92" s="77"/>
      <c r="C92" s="81" t="s">
        <v>68</v>
      </c>
      <c r="D92" s="90">
        <v>12340</v>
      </c>
      <c r="E92" s="90">
        <v>11838</v>
      </c>
      <c r="F92" s="79"/>
      <c r="G92" s="90">
        <v>11068</v>
      </c>
      <c r="H92" s="90">
        <v>10586</v>
      </c>
      <c r="I92" s="79"/>
      <c r="J92" s="82" t="s">
        <v>73</v>
      </c>
      <c r="K92" s="90">
        <v>13666</v>
      </c>
      <c r="L92" s="90">
        <v>13791</v>
      </c>
      <c r="M92" s="79"/>
      <c r="N92" s="90">
        <v>13590</v>
      </c>
      <c r="O92" s="90">
        <v>13211</v>
      </c>
      <c r="P92" s="79"/>
      <c r="Q92" s="82" t="s">
        <v>79</v>
      </c>
      <c r="R92" s="90">
        <v>9106</v>
      </c>
      <c r="S92" s="90">
        <v>9394</v>
      </c>
      <c r="T92" s="79"/>
      <c r="U92" s="90">
        <v>6879</v>
      </c>
      <c r="V92" s="90">
        <v>6877</v>
      </c>
      <c r="W92" s="78"/>
      <c r="Y92" s="108"/>
      <c r="Z92" s="110"/>
      <c r="AA92" s="108"/>
      <c r="AB92" s="110"/>
      <c r="AC92" s="110"/>
      <c r="AD92" s="110"/>
      <c r="AE92" s="109"/>
      <c r="AF92" s="110"/>
      <c r="AG92" s="109"/>
      <c r="AI92" s="108"/>
      <c r="AJ92" s="110">
        <v>8000</v>
      </c>
      <c r="AK92" s="110"/>
      <c r="AL92" s="116">
        <f t="shared" si="15"/>
        <v>-84.5</v>
      </c>
      <c r="AM92" s="116">
        <f t="shared" si="16"/>
        <v>-529.5</v>
      </c>
      <c r="AN92" s="110"/>
      <c r="AO92" s="110"/>
      <c r="AP92" s="110"/>
      <c r="AQ92" s="110"/>
      <c r="AR92" s="109"/>
    </row>
    <row r="93" spans="2:44" x14ac:dyDescent="0.3">
      <c r="B93" s="77"/>
      <c r="C93" s="81" t="s">
        <v>69</v>
      </c>
      <c r="D93" s="90">
        <v>8929</v>
      </c>
      <c r="E93" s="90">
        <v>9158</v>
      </c>
      <c r="F93" s="79"/>
      <c r="G93" s="90">
        <v>6816</v>
      </c>
      <c r="H93" s="90">
        <v>6848</v>
      </c>
      <c r="I93" s="79"/>
      <c r="J93" s="82" t="s">
        <v>74</v>
      </c>
      <c r="K93" s="90">
        <v>10183</v>
      </c>
      <c r="L93" s="90">
        <v>10630</v>
      </c>
      <c r="M93" s="79"/>
      <c r="N93" s="90">
        <v>8026</v>
      </c>
      <c r="O93" s="90">
        <v>8430</v>
      </c>
      <c r="P93" s="79"/>
      <c r="Q93" s="82" t="s">
        <v>80</v>
      </c>
      <c r="R93" s="90">
        <v>9467</v>
      </c>
      <c r="S93" s="90">
        <v>9214</v>
      </c>
      <c r="T93" s="79"/>
      <c r="U93" s="90">
        <v>7029</v>
      </c>
      <c r="V93" s="90">
        <v>7002</v>
      </c>
      <c r="W93" s="78"/>
      <c r="Y93" s="108"/>
      <c r="Z93" s="110"/>
      <c r="AA93" s="108"/>
      <c r="AB93" s="110"/>
      <c r="AC93" s="110"/>
      <c r="AD93" s="110"/>
      <c r="AE93" s="109"/>
      <c r="AF93" s="110"/>
      <c r="AG93" s="109"/>
      <c r="AI93" s="108"/>
      <c r="AJ93" s="110">
        <v>800</v>
      </c>
      <c r="AK93" s="110"/>
      <c r="AL93" s="116">
        <f t="shared" si="15"/>
        <v>103.5</v>
      </c>
      <c r="AM93" s="116">
        <f t="shared" si="16"/>
        <v>-497.5</v>
      </c>
      <c r="AN93" s="110"/>
      <c r="AO93" s="110"/>
      <c r="AP93" s="110"/>
      <c r="AQ93" s="110"/>
      <c r="AR93" s="109"/>
    </row>
    <row r="94" spans="2:44" x14ac:dyDescent="0.3">
      <c r="B94" s="77"/>
      <c r="C94" s="81" t="s">
        <v>70</v>
      </c>
      <c r="D94" s="90">
        <v>8753</v>
      </c>
      <c r="E94" s="90">
        <v>8660</v>
      </c>
      <c r="F94" s="79"/>
      <c r="G94" s="90">
        <v>6523</v>
      </c>
      <c r="H94" s="90">
        <v>6466</v>
      </c>
      <c r="I94" s="79"/>
      <c r="J94" s="82" t="s">
        <v>75</v>
      </c>
      <c r="K94" s="90">
        <v>9331</v>
      </c>
      <c r="L94" s="90">
        <v>9514</v>
      </c>
      <c r="M94" s="79"/>
      <c r="N94" s="90">
        <v>7085</v>
      </c>
      <c r="O94" s="90">
        <v>7297</v>
      </c>
      <c r="P94" s="79"/>
      <c r="Q94" s="82" t="s">
        <v>81</v>
      </c>
      <c r="R94" s="90">
        <v>9892</v>
      </c>
      <c r="S94" s="90">
        <v>9165</v>
      </c>
      <c r="T94" s="79"/>
      <c r="U94" s="90">
        <v>7280</v>
      </c>
      <c r="V94" s="90">
        <v>6815</v>
      </c>
      <c r="W94" s="78"/>
      <c r="Y94" s="108"/>
      <c r="Z94" s="110"/>
      <c r="AA94" s="108"/>
      <c r="AB94" s="110"/>
      <c r="AC94" s="110"/>
      <c r="AD94" s="110"/>
      <c r="AE94" s="109"/>
      <c r="AF94" s="110"/>
      <c r="AG94" s="109"/>
      <c r="AI94" s="108"/>
      <c r="AJ94" s="110">
        <v>80</v>
      </c>
      <c r="AK94" s="110"/>
      <c r="AL94" s="116">
        <f t="shared" si="15"/>
        <v>-340.5</v>
      </c>
      <c r="AM94" s="116">
        <f t="shared" si="16"/>
        <v>-687.5</v>
      </c>
      <c r="AN94" s="110"/>
      <c r="AO94" s="110"/>
      <c r="AP94" s="110"/>
      <c r="AQ94" s="110"/>
      <c r="AR94" s="109"/>
    </row>
    <row r="95" spans="2:44" x14ac:dyDescent="0.3">
      <c r="B95" s="77"/>
      <c r="C95" s="81" t="s">
        <v>71</v>
      </c>
      <c r="D95" s="90">
        <v>8793</v>
      </c>
      <c r="E95" s="90">
        <v>9215</v>
      </c>
      <c r="F95" s="79"/>
      <c r="G95" s="90">
        <v>6475</v>
      </c>
      <c r="H95" s="90">
        <v>7091</v>
      </c>
      <c r="I95" s="79"/>
      <c r="J95" s="82" t="s">
        <v>76</v>
      </c>
      <c r="K95" s="90">
        <v>9387</v>
      </c>
      <c r="L95" s="90">
        <v>9886</v>
      </c>
      <c r="M95" s="79"/>
      <c r="N95" s="90">
        <v>7046</v>
      </c>
      <c r="O95" s="90">
        <v>7356</v>
      </c>
      <c r="P95" s="79"/>
      <c r="Q95" s="82" t="s">
        <v>82</v>
      </c>
      <c r="R95" s="90">
        <v>8871</v>
      </c>
      <c r="S95" s="90">
        <v>9298</v>
      </c>
      <c r="T95" s="79"/>
      <c r="U95" s="90">
        <v>6622</v>
      </c>
      <c r="V95" s="90">
        <v>7093</v>
      </c>
      <c r="W95" s="78"/>
      <c r="Y95" s="108"/>
      <c r="Z95" s="110"/>
      <c r="AA95" s="108"/>
      <c r="AB95" s="110"/>
      <c r="AC95" s="110"/>
      <c r="AD95" s="110"/>
      <c r="AE95" s="109"/>
      <c r="AF95" s="110"/>
      <c r="AG95" s="109"/>
      <c r="AI95" s="108"/>
      <c r="AJ95" s="110"/>
      <c r="AK95" s="110"/>
      <c r="AL95" s="110"/>
      <c r="AM95" s="110"/>
      <c r="AN95" s="110"/>
      <c r="AO95" s="110"/>
      <c r="AP95" s="110"/>
      <c r="AQ95" s="110"/>
      <c r="AR95" s="109"/>
    </row>
    <row r="96" spans="2:44" x14ac:dyDescent="0.3">
      <c r="B96" s="77"/>
      <c r="C96" s="79"/>
      <c r="D96" s="83"/>
      <c r="E96" s="83"/>
      <c r="F96" s="79"/>
      <c r="G96" s="83"/>
      <c r="H96" s="83"/>
      <c r="I96" s="79"/>
      <c r="J96" s="78"/>
      <c r="K96" s="83"/>
      <c r="L96" s="83"/>
      <c r="M96" s="79"/>
      <c r="N96" s="83"/>
      <c r="O96" s="83"/>
      <c r="P96" s="79"/>
      <c r="Q96" s="78"/>
      <c r="R96" s="83"/>
      <c r="S96" s="83"/>
      <c r="T96" s="79"/>
      <c r="U96" s="83"/>
      <c r="V96" s="83"/>
      <c r="W96" s="78"/>
      <c r="Y96" s="108"/>
      <c r="Z96" s="110"/>
      <c r="AA96" s="108"/>
      <c r="AB96" s="110"/>
      <c r="AC96" s="110"/>
      <c r="AD96" s="110"/>
      <c r="AE96" s="109"/>
      <c r="AF96" s="110"/>
      <c r="AG96" s="109"/>
      <c r="AI96" s="108"/>
      <c r="AJ96" s="110"/>
      <c r="AK96" s="110"/>
      <c r="AL96" s="110"/>
      <c r="AM96" s="110"/>
      <c r="AN96" s="110"/>
      <c r="AO96" s="110"/>
      <c r="AP96" s="110"/>
      <c r="AQ96" s="110"/>
      <c r="AR96" s="109"/>
    </row>
    <row r="97" spans="2:44" x14ac:dyDescent="0.3">
      <c r="B97" s="77"/>
      <c r="C97" s="89" t="s">
        <v>77</v>
      </c>
      <c r="D97" s="90">
        <v>9331</v>
      </c>
      <c r="E97" s="90">
        <v>8479</v>
      </c>
      <c r="F97" s="79"/>
      <c r="G97" s="90">
        <v>6821</v>
      </c>
      <c r="H97" s="90">
        <v>5779</v>
      </c>
      <c r="I97" s="79"/>
      <c r="J97" s="84" t="s">
        <v>77</v>
      </c>
      <c r="K97" s="90">
        <v>9508</v>
      </c>
      <c r="L97" s="90">
        <v>8473</v>
      </c>
      <c r="M97" s="79"/>
      <c r="N97" s="90">
        <v>7106</v>
      </c>
      <c r="O97" s="90">
        <v>5893</v>
      </c>
      <c r="P97" s="79"/>
      <c r="Q97" s="84" t="s">
        <v>77</v>
      </c>
      <c r="R97" s="90">
        <v>9901</v>
      </c>
      <c r="S97" s="90">
        <v>8949</v>
      </c>
      <c r="T97" s="79"/>
      <c r="U97" s="90">
        <v>7361</v>
      </c>
      <c r="V97" s="90">
        <v>7729</v>
      </c>
      <c r="W97" s="78"/>
      <c r="Y97" s="108"/>
      <c r="Z97" s="110"/>
      <c r="AA97" s="111"/>
      <c r="AB97" s="112"/>
      <c r="AC97" s="112"/>
      <c r="AD97" s="112"/>
      <c r="AE97" s="113"/>
      <c r="AF97" s="110"/>
      <c r="AG97" s="109"/>
      <c r="AI97" s="108"/>
      <c r="AJ97" s="110"/>
      <c r="AK97" s="110"/>
      <c r="AL97" s="110"/>
      <c r="AM97" s="110"/>
      <c r="AN97" s="110"/>
      <c r="AO97" s="110"/>
      <c r="AP97" s="110"/>
      <c r="AQ97" s="110"/>
      <c r="AR97" s="109"/>
    </row>
    <row r="98" spans="2:44" x14ac:dyDescent="0.3">
      <c r="B98" s="7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8"/>
      <c r="Y98" s="108"/>
      <c r="Z98" s="110"/>
      <c r="AA98" s="110"/>
      <c r="AB98" s="110"/>
      <c r="AC98" s="110"/>
      <c r="AD98" s="110"/>
      <c r="AE98" s="110"/>
      <c r="AF98" s="110"/>
      <c r="AG98" s="109"/>
      <c r="AI98" s="108"/>
      <c r="AJ98" s="110"/>
      <c r="AK98" s="110"/>
      <c r="AL98" s="110"/>
      <c r="AM98" s="110"/>
      <c r="AN98" s="110"/>
      <c r="AO98" s="110"/>
      <c r="AP98" s="110"/>
      <c r="AQ98" s="110"/>
      <c r="AR98" s="109"/>
    </row>
    <row r="99" spans="2:44" x14ac:dyDescent="0.3">
      <c r="B99" s="7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8"/>
      <c r="Y99" s="108"/>
      <c r="Z99" s="110"/>
      <c r="AA99" s="110"/>
      <c r="AB99" s="110"/>
      <c r="AC99" s="110"/>
      <c r="AD99" s="110"/>
      <c r="AE99" s="110"/>
      <c r="AF99" s="110"/>
      <c r="AG99" s="109"/>
      <c r="AI99" s="108"/>
      <c r="AJ99" s="110"/>
      <c r="AK99" s="110"/>
      <c r="AL99" s="110"/>
      <c r="AM99" s="110"/>
      <c r="AN99" s="110"/>
      <c r="AO99" s="110"/>
      <c r="AP99" s="110"/>
      <c r="AQ99" s="110"/>
      <c r="AR99" s="109"/>
    </row>
    <row r="100" spans="2:44" ht="14.4" customHeight="1" x14ac:dyDescent="0.3">
      <c r="B100" s="7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8"/>
      <c r="Y100" s="108"/>
      <c r="Z100" s="138" t="s">
        <v>96</v>
      </c>
      <c r="AA100" s="138"/>
      <c r="AB100" s="138"/>
      <c r="AC100" s="138"/>
      <c r="AD100" s="138"/>
      <c r="AE100" s="138"/>
      <c r="AF100" s="138"/>
      <c r="AG100" s="109"/>
      <c r="AI100" s="108"/>
      <c r="AJ100" s="138" t="s">
        <v>104</v>
      </c>
      <c r="AK100" s="138"/>
      <c r="AL100" s="138"/>
      <c r="AM100" s="138"/>
      <c r="AN100" s="138"/>
      <c r="AO100" s="138"/>
      <c r="AP100" s="138"/>
      <c r="AQ100" s="138"/>
      <c r="AR100" s="109"/>
    </row>
    <row r="101" spans="2:44" ht="14.4" customHeight="1" x14ac:dyDescent="0.3">
      <c r="B101" s="77"/>
      <c r="C101" s="147" t="s">
        <v>66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8"/>
      <c r="Y101" s="108"/>
      <c r="Z101" s="138"/>
      <c r="AA101" s="138"/>
      <c r="AB101" s="138"/>
      <c r="AC101" s="138"/>
      <c r="AD101" s="138"/>
      <c r="AE101" s="138"/>
      <c r="AF101" s="138"/>
      <c r="AG101" s="109"/>
      <c r="AI101" s="108"/>
      <c r="AJ101" s="138"/>
      <c r="AK101" s="138"/>
      <c r="AL101" s="138"/>
      <c r="AM101" s="138"/>
      <c r="AN101" s="138"/>
      <c r="AO101" s="138"/>
      <c r="AP101" s="138"/>
      <c r="AQ101" s="138"/>
      <c r="AR101" s="109"/>
    </row>
    <row r="102" spans="2:44" x14ac:dyDescent="0.3">
      <c r="B102" s="7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8"/>
      <c r="Y102" s="108"/>
      <c r="Z102" s="110"/>
      <c r="AA102" s="110"/>
      <c r="AB102" s="110"/>
      <c r="AC102" s="110"/>
      <c r="AD102" s="110"/>
      <c r="AE102" s="110"/>
      <c r="AF102" s="110"/>
      <c r="AG102" s="109"/>
      <c r="AI102" s="108"/>
      <c r="AJ102" s="110"/>
      <c r="AK102" s="110"/>
      <c r="AL102" s="110"/>
      <c r="AM102" s="110"/>
      <c r="AN102" s="110"/>
      <c r="AO102" s="110"/>
      <c r="AP102" s="110"/>
      <c r="AQ102" s="110"/>
      <c r="AR102" s="109"/>
    </row>
    <row r="103" spans="2:44" x14ac:dyDescent="0.3">
      <c r="B103" s="7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8"/>
      <c r="Y103" s="108"/>
      <c r="Z103" s="110"/>
      <c r="AA103" s="110"/>
      <c r="AB103" s="110"/>
      <c r="AC103" s="110"/>
      <c r="AD103" s="110"/>
      <c r="AE103" s="110"/>
      <c r="AF103" s="110"/>
      <c r="AG103" s="109"/>
      <c r="AI103" s="108"/>
      <c r="AJ103" s="110"/>
      <c r="AK103" s="110"/>
      <c r="AL103" s="110"/>
      <c r="AM103" s="110"/>
      <c r="AN103" s="110"/>
      <c r="AO103" s="110"/>
      <c r="AP103" s="110"/>
      <c r="AQ103" s="110"/>
      <c r="AR103" s="109"/>
    </row>
    <row r="104" spans="2:44" x14ac:dyDescent="0.3">
      <c r="B104" s="77"/>
      <c r="C104" s="79"/>
      <c r="D104" s="148" t="s">
        <v>59</v>
      </c>
      <c r="E104" s="148"/>
      <c r="F104" s="79"/>
      <c r="G104" s="148" t="s">
        <v>60</v>
      </c>
      <c r="H104" s="148"/>
      <c r="I104" s="79"/>
      <c r="J104" s="79"/>
      <c r="K104" s="148" t="s">
        <v>61</v>
      </c>
      <c r="L104" s="148"/>
      <c r="M104" s="79"/>
      <c r="N104" s="148" t="s">
        <v>62</v>
      </c>
      <c r="O104" s="148"/>
      <c r="P104" s="79"/>
      <c r="Q104" s="79"/>
      <c r="R104" s="148" t="s">
        <v>63</v>
      </c>
      <c r="S104" s="148"/>
      <c r="T104" s="79"/>
      <c r="U104" s="148" t="s">
        <v>64</v>
      </c>
      <c r="V104" s="148"/>
      <c r="W104" s="78"/>
      <c r="Y104" s="108"/>
      <c r="Z104" s="116" t="s">
        <v>91</v>
      </c>
      <c r="AA104" s="116"/>
      <c r="AB104" s="116" t="s">
        <v>67</v>
      </c>
      <c r="AC104" s="116" t="s">
        <v>68</v>
      </c>
      <c r="AD104" s="116" t="s">
        <v>69</v>
      </c>
      <c r="AE104" s="116" t="s">
        <v>70</v>
      </c>
      <c r="AF104" s="116" t="s">
        <v>71</v>
      </c>
      <c r="AG104" s="109"/>
      <c r="AI104" s="108"/>
      <c r="AJ104" s="110" t="s">
        <v>100</v>
      </c>
      <c r="AK104" s="110"/>
      <c r="AL104" s="116" t="str">
        <f>D141</f>
        <v>Bitis arietans bottom</v>
      </c>
      <c r="AM104" s="116" t="str">
        <f>G141</f>
        <v>Bitis arietans top</v>
      </c>
      <c r="AN104" s="110"/>
      <c r="AO104" s="110"/>
      <c r="AP104" s="110"/>
      <c r="AQ104" s="110"/>
      <c r="AR104" s="109"/>
    </row>
    <row r="105" spans="2:44" x14ac:dyDescent="0.3">
      <c r="B105" s="77"/>
      <c r="C105" s="81" t="s">
        <v>67</v>
      </c>
      <c r="D105" s="79"/>
      <c r="E105" s="79">
        <f>(D91+E91)/2-$E$111</f>
        <v>25658</v>
      </c>
      <c r="F105" s="79"/>
      <c r="G105" s="79"/>
      <c r="H105" s="79">
        <f>(G91+H91)/2-$H$111</f>
        <v>32501</v>
      </c>
      <c r="I105" s="79"/>
      <c r="J105" s="81" t="s">
        <v>72</v>
      </c>
      <c r="K105" s="79"/>
      <c r="L105" s="79">
        <f>(K91+L91)/2-$L$111</f>
        <v>40655</v>
      </c>
      <c r="M105" s="79"/>
      <c r="N105" s="79"/>
      <c r="O105" s="79">
        <f>(N91+O91)/2-$O$111</f>
        <v>55110.5</v>
      </c>
      <c r="P105" s="79"/>
      <c r="Q105" s="81" t="s">
        <v>78</v>
      </c>
      <c r="R105" s="79"/>
      <c r="S105" s="79">
        <f>(R91+S91)/2-$S$111</f>
        <v>-150</v>
      </c>
      <c r="T105" s="79"/>
      <c r="U105" s="79"/>
      <c r="V105" s="79">
        <f>(U91+V91)/2-$V$111</f>
        <v>-759.5</v>
      </c>
      <c r="W105" s="78"/>
      <c r="Y105" s="108"/>
      <c r="Z105" s="110">
        <v>10</v>
      </c>
      <c r="AA105" s="110"/>
      <c r="AB105" s="110">
        <f>O31</f>
        <v>7948</v>
      </c>
      <c r="AC105" s="110">
        <f>O32</f>
        <v>997.5</v>
      </c>
      <c r="AD105" s="110">
        <f>O33</f>
        <v>1139.5</v>
      </c>
      <c r="AE105" s="110">
        <f>O34</f>
        <v>679</v>
      </c>
      <c r="AF105" s="110">
        <f>O35</f>
        <v>940</v>
      </c>
      <c r="AG105" s="109"/>
      <c r="AI105" s="108"/>
      <c r="AJ105" s="110">
        <v>1280000</v>
      </c>
      <c r="AK105" s="110"/>
      <c r="AL105" s="116">
        <f>E142</f>
        <v>59522</v>
      </c>
      <c r="AM105" s="116">
        <f>H142</f>
        <v>76736</v>
      </c>
      <c r="AN105" s="110"/>
      <c r="AO105" s="110"/>
      <c r="AP105" s="110"/>
      <c r="AQ105" s="110"/>
      <c r="AR105" s="109"/>
    </row>
    <row r="106" spans="2:44" x14ac:dyDescent="0.3">
      <c r="B106" s="77"/>
      <c r="C106" s="81" t="s">
        <v>68</v>
      </c>
      <c r="D106" s="79"/>
      <c r="E106" s="79">
        <f>(D92+E92)/2-$E$111</f>
        <v>3184</v>
      </c>
      <c r="F106" s="79"/>
      <c r="G106" s="79"/>
      <c r="H106" s="79">
        <f>(G92+H92)/2-$H$111</f>
        <v>4527</v>
      </c>
      <c r="I106" s="79"/>
      <c r="J106" s="81" t="s">
        <v>73</v>
      </c>
      <c r="K106" s="79"/>
      <c r="L106" s="79">
        <f>(K92+L92)/2-$L$111</f>
        <v>4738</v>
      </c>
      <c r="M106" s="79"/>
      <c r="N106" s="79"/>
      <c r="O106" s="79">
        <f>(N92+O92)/2-$O$111</f>
        <v>6901</v>
      </c>
      <c r="P106" s="79"/>
      <c r="Q106" s="81" t="s">
        <v>79</v>
      </c>
      <c r="R106" s="79"/>
      <c r="S106" s="79">
        <f>(R92+S92)/2-$S$111</f>
        <v>-175</v>
      </c>
      <c r="T106" s="79"/>
      <c r="U106" s="79"/>
      <c r="V106" s="79">
        <f>(U92+V92)/2-$V$111</f>
        <v>-667</v>
      </c>
      <c r="W106" s="78"/>
      <c r="Y106" s="108"/>
      <c r="Z106" s="110">
        <v>20</v>
      </c>
      <c r="AA106" s="110"/>
      <c r="AB106" s="110">
        <f>O68</f>
        <v>17569</v>
      </c>
      <c r="AC106" s="110">
        <f>O69</f>
        <v>1911</v>
      </c>
      <c r="AD106" s="110">
        <f>O70</f>
        <v>1115</v>
      </c>
      <c r="AE106" s="110">
        <f>O71</f>
        <v>655.5</v>
      </c>
      <c r="AF106" s="110">
        <f>O72</f>
        <v>826.5</v>
      </c>
      <c r="AG106" s="109"/>
      <c r="AI106" s="108"/>
      <c r="AJ106" s="110">
        <v>128000</v>
      </c>
      <c r="AK106" s="110"/>
      <c r="AL106" s="116">
        <f t="shared" ref="AL106:AL109" si="17">E143</f>
        <v>9485.5</v>
      </c>
      <c r="AM106" s="116">
        <f t="shared" ref="AM106:AM109" si="18">H143</f>
        <v>12672.5</v>
      </c>
      <c r="AN106" s="110"/>
      <c r="AO106" s="110"/>
      <c r="AP106" s="110"/>
      <c r="AQ106" s="110"/>
      <c r="AR106" s="109"/>
    </row>
    <row r="107" spans="2:44" x14ac:dyDescent="0.3">
      <c r="B107" s="77"/>
      <c r="C107" s="81" t="s">
        <v>69</v>
      </c>
      <c r="D107" s="79"/>
      <c r="E107" s="79">
        <f>(D93+E93)/2-$E$111</f>
        <v>138.5</v>
      </c>
      <c r="F107" s="79"/>
      <c r="G107" s="79"/>
      <c r="H107" s="79">
        <f>(G93+H93)/2-$H$111</f>
        <v>532</v>
      </c>
      <c r="I107" s="79"/>
      <c r="J107" s="81" t="s">
        <v>74</v>
      </c>
      <c r="K107" s="79"/>
      <c r="L107" s="79">
        <f>(K93+L93)/2-$L$111</f>
        <v>1416</v>
      </c>
      <c r="M107" s="79"/>
      <c r="N107" s="79"/>
      <c r="O107" s="79">
        <f>(N93+O93)/2-$O$111</f>
        <v>1728.5</v>
      </c>
      <c r="P107" s="79"/>
      <c r="Q107" s="81" t="s">
        <v>80</v>
      </c>
      <c r="R107" s="79"/>
      <c r="S107" s="79">
        <f>(R93+S93)/2-$S$111</f>
        <v>-84.5</v>
      </c>
      <c r="T107" s="79"/>
      <c r="U107" s="79"/>
      <c r="V107" s="79">
        <f>(U93+V93)/2-$V$111</f>
        <v>-529.5</v>
      </c>
      <c r="W107" s="78"/>
      <c r="Y107" s="108"/>
      <c r="Z107" s="110">
        <v>70</v>
      </c>
      <c r="AA107" s="110"/>
      <c r="AB107" s="110">
        <f>O105</f>
        <v>55110.5</v>
      </c>
      <c r="AC107" s="110">
        <f>O106</f>
        <v>6901</v>
      </c>
      <c r="AD107" s="110">
        <f>O107</f>
        <v>1728.5</v>
      </c>
      <c r="AE107" s="110">
        <f>O108</f>
        <v>691.5</v>
      </c>
      <c r="AF107" s="110">
        <f>O109</f>
        <v>701.5</v>
      </c>
      <c r="AG107" s="109"/>
      <c r="AI107" s="108"/>
      <c r="AJ107" s="110">
        <v>12800</v>
      </c>
      <c r="AK107" s="110"/>
      <c r="AL107" s="116">
        <f t="shared" si="17"/>
        <v>718.5</v>
      </c>
      <c r="AM107" s="116">
        <f t="shared" si="18"/>
        <v>1281.5</v>
      </c>
      <c r="AN107" s="110"/>
      <c r="AO107" s="110"/>
      <c r="AP107" s="110"/>
      <c r="AQ107" s="110"/>
      <c r="AR107" s="109"/>
    </row>
    <row r="108" spans="2:44" x14ac:dyDescent="0.3">
      <c r="B108" s="77"/>
      <c r="C108" s="81" t="s">
        <v>70</v>
      </c>
      <c r="D108" s="79"/>
      <c r="E108" s="79">
        <f>(D94+E94)/2-$E$111</f>
        <v>-198.5</v>
      </c>
      <c r="F108" s="79"/>
      <c r="G108" s="79"/>
      <c r="H108" s="79">
        <f>(G94+H94)/2-$H$111</f>
        <v>194.5</v>
      </c>
      <c r="I108" s="79"/>
      <c r="J108" s="81" t="s">
        <v>75</v>
      </c>
      <c r="K108" s="79"/>
      <c r="L108" s="79">
        <f>(K94+L94)/2-$L$111</f>
        <v>432</v>
      </c>
      <c r="M108" s="79"/>
      <c r="N108" s="79"/>
      <c r="O108" s="79">
        <f>(N94+O94)/2-$O$111</f>
        <v>691.5</v>
      </c>
      <c r="P108" s="79"/>
      <c r="Q108" s="81" t="s">
        <v>81</v>
      </c>
      <c r="R108" s="79"/>
      <c r="S108" s="79">
        <f>(R94+S94)/2-$S$111</f>
        <v>103.5</v>
      </c>
      <c r="T108" s="79"/>
      <c r="U108" s="79"/>
      <c r="V108" s="79">
        <f>(U94+V94)/2-$V$111</f>
        <v>-497.5</v>
      </c>
      <c r="W108" s="78"/>
      <c r="Y108" s="108"/>
      <c r="Z108" s="110">
        <v>155</v>
      </c>
      <c r="AA108" s="110"/>
      <c r="AB108" s="110">
        <f>O142</f>
        <v>117491.5</v>
      </c>
      <c r="AC108" s="110">
        <f>O143</f>
        <v>15207.5</v>
      </c>
      <c r="AD108" s="110">
        <f>O144</f>
        <v>2668.5</v>
      </c>
      <c r="AE108" s="110">
        <f>O145</f>
        <v>793.5</v>
      </c>
      <c r="AF108" s="110">
        <f>O146</f>
        <v>896</v>
      </c>
      <c r="AG108" s="109"/>
      <c r="AI108" s="108"/>
      <c r="AJ108" s="110">
        <v>1280</v>
      </c>
      <c r="AK108" s="110"/>
      <c r="AL108" s="116">
        <f t="shared" si="17"/>
        <v>-40.5</v>
      </c>
      <c r="AM108" s="116">
        <f t="shared" si="18"/>
        <v>274</v>
      </c>
      <c r="AN108" s="110"/>
      <c r="AO108" s="110"/>
      <c r="AP108" s="110"/>
      <c r="AQ108" s="110"/>
      <c r="AR108" s="109"/>
    </row>
    <row r="109" spans="2:44" x14ac:dyDescent="0.3">
      <c r="B109" s="77"/>
      <c r="C109" s="81" t="s">
        <v>71</v>
      </c>
      <c r="D109" s="79"/>
      <c r="E109" s="79">
        <f>(D95+E95)/2-$E$111</f>
        <v>99</v>
      </c>
      <c r="F109" s="79"/>
      <c r="G109" s="79"/>
      <c r="H109" s="79">
        <f>(G95+H95)/2-$H$111</f>
        <v>483</v>
      </c>
      <c r="I109" s="79"/>
      <c r="J109" s="81" t="s">
        <v>76</v>
      </c>
      <c r="K109" s="79"/>
      <c r="L109" s="79">
        <f>(K95+L95)/2-$L$111</f>
        <v>646</v>
      </c>
      <c r="M109" s="79"/>
      <c r="N109" s="79"/>
      <c r="O109" s="79">
        <f>(N95+O95)/2-$O$111</f>
        <v>701.5</v>
      </c>
      <c r="P109" s="79"/>
      <c r="Q109" s="81" t="s">
        <v>82</v>
      </c>
      <c r="R109" s="79"/>
      <c r="S109" s="79">
        <f>(R95+S95)/2-$S$111</f>
        <v>-340.5</v>
      </c>
      <c r="T109" s="79"/>
      <c r="U109" s="79"/>
      <c r="V109" s="79">
        <f>(U95+V95)/2-$V$111</f>
        <v>-687.5</v>
      </c>
      <c r="W109" s="78"/>
      <c r="Y109" s="108"/>
      <c r="Z109" s="110"/>
      <c r="AA109" s="110"/>
      <c r="AB109" s="110"/>
      <c r="AC109" s="110"/>
      <c r="AD109" s="110"/>
      <c r="AE109" s="110"/>
      <c r="AF109" s="110"/>
      <c r="AG109" s="109"/>
      <c r="AI109" s="108"/>
      <c r="AJ109" s="110">
        <v>128</v>
      </c>
      <c r="AK109" s="110"/>
      <c r="AL109" s="116">
        <f t="shared" si="17"/>
        <v>6.5</v>
      </c>
      <c r="AM109" s="116">
        <f t="shared" si="18"/>
        <v>387.5</v>
      </c>
      <c r="AN109" s="110"/>
      <c r="AO109" s="110"/>
      <c r="AP109" s="110"/>
      <c r="AQ109" s="110"/>
      <c r="AR109" s="109"/>
    </row>
    <row r="110" spans="2:44" x14ac:dyDescent="0.3">
      <c r="B110" s="7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8"/>
      <c r="Y110" s="108"/>
      <c r="Z110" s="110"/>
      <c r="AA110" s="110"/>
      <c r="AB110" s="110"/>
      <c r="AC110" s="110"/>
      <c r="AD110" s="110"/>
      <c r="AE110" s="110"/>
      <c r="AF110" s="110"/>
      <c r="AG110" s="109"/>
      <c r="AI110" s="108"/>
      <c r="AJ110" s="110"/>
      <c r="AK110" s="110"/>
      <c r="AL110" s="116"/>
      <c r="AM110" s="116"/>
      <c r="AN110" s="110"/>
      <c r="AO110" s="110"/>
      <c r="AP110" s="110"/>
      <c r="AQ110" s="110"/>
      <c r="AR110" s="109"/>
    </row>
    <row r="111" spans="2:44" x14ac:dyDescent="0.3">
      <c r="B111" s="77"/>
      <c r="C111" s="81" t="s">
        <v>77</v>
      </c>
      <c r="D111" s="85"/>
      <c r="E111" s="85">
        <f>(D97+E97)/2</f>
        <v>8905</v>
      </c>
      <c r="F111" s="79"/>
      <c r="G111" s="85"/>
      <c r="H111" s="85">
        <f>(G97+H97)/2</f>
        <v>6300</v>
      </c>
      <c r="I111" s="79"/>
      <c r="J111" s="81" t="s">
        <v>77</v>
      </c>
      <c r="K111" s="85"/>
      <c r="L111" s="85">
        <f>(K97+L97)/2</f>
        <v>8990.5</v>
      </c>
      <c r="M111" s="79"/>
      <c r="N111" s="85"/>
      <c r="O111" s="85">
        <f>(N97+O97)/2</f>
        <v>6499.5</v>
      </c>
      <c r="P111" s="79"/>
      <c r="Q111" s="81" t="s">
        <v>77</v>
      </c>
      <c r="R111" s="85"/>
      <c r="S111" s="85">
        <f>(R97+S97)/2</f>
        <v>9425</v>
      </c>
      <c r="T111" s="79"/>
      <c r="U111" s="85"/>
      <c r="V111" s="85">
        <f>(U97+V97)/2</f>
        <v>7545</v>
      </c>
      <c r="W111" s="78"/>
      <c r="Y111" s="108"/>
      <c r="Z111" s="110"/>
      <c r="AA111" s="110"/>
      <c r="AB111" s="110"/>
      <c r="AC111" s="110"/>
      <c r="AD111" s="110"/>
      <c r="AE111" s="110"/>
      <c r="AF111" s="110"/>
      <c r="AG111" s="109"/>
      <c r="AI111" s="108"/>
      <c r="AJ111" s="110" t="s">
        <v>100</v>
      </c>
      <c r="AK111" s="110"/>
      <c r="AL111" s="116" t="str">
        <f>K141</f>
        <v>Bitis gabonica bottom</v>
      </c>
      <c r="AM111" s="116" t="str">
        <f>N141</f>
        <v>Bitis gabonica top</v>
      </c>
      <c r="AN111" s="110"/>
      <c r="AO111" s="110"/>
      <c r="AP111" s="110"/>
      <c r="AQ111" s="110"/>
      <c r="AR111" s="109"/>
    </row>
    <row r="112" spans="2:44" x14ac:dyDescent="0.3">
      <c r="B112" s="7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8"/>
      <c r="Y112" s="108"/>
      <c r="Z112" s="110"/>
      <c r="AA112" s="105"/>
      <c r="AB112" s="106"/>
      <c r="AC112" s="106"/>
      <c r="AD112" s="106"/>
      <c r="AE112" s="107"/>
      <c r="AF112" s="110"/>
      <c r="AG112" s="109"/>
      <c r="AI112" s="108"/>
      <c r="AJ112" s="110">
        <v>880000</v>
      </c>
      <c r="AK112" s="110"/>
      <c r="AL112" s="116">
        <f>L142</f>
        <v>86579</v>
      </c>
      <c r="AM112" s="116">
        <f>O142</f>
        <v>117491.5</v>
      </c>
      <c r="AN112" s="110"/>
      <c r="AO112" s="110"/>
      <c r="AP112" s="110"/>
      <c r="AQ112" s="110"/>
      <c r="AR112" s="109"/>
    </row>
    <row r="113" spans="2:44" x14ac:dyDescent="0.3">
      <c r="B113" s="7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8"/>
      <c r="Y113" s="108"/>
      <c r="Z113" s="110"/>
      <c r="AA113" s="108"/>
      <c r="AB113" s="110"/>
      <c r="AC113" s="110"/>
      <c r="AD113" s="110"/>
      <c r="AE113" s="109"/>
      <c r="AF113" s="110"/>
      <c r="AG113" s="109"/>
      <c r="AI113" s="108"/>
      <c r="AJ113" s="110">
        <v>88000</v>
      </c>
      <c r="AK113" s="110"/>
      <c r="AL113" s="116">
        <f t="shared" ref="AL113:AL116" si="19">L143</f>
        <v>11273.5</v>
      </c>
      <c r="AM113" s="116">
        <f t="shared" ref="AM113:AM116" si="20">O143</f>
        <v>15207.5</v>
      </c>
      <c r="AN113" s="110"/>
      <c r="AO113" s="110"/>
      <c r="AP113" s="110"/>
      <c r="AQ113" s="110"/>
      <c r="AR113" s="109"/>
    </row>
    <row r="114" spans="2:44" x14ac:dyDescent="0.3">
      <c r="B114" s="7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8"/>
      <c r="Y114" s="108"/>
      <c r="Z114" s="110"/>
      <c r="AA114" s="108"/>
      <c r="AB114" s="110"/>
      <c r="AC114" s="110"/>
      <c r="AD114" s="110"/>
      <c r="AE114" s="109"/>
      <c r="AF114" s="110"/>
      <c r="AG114" s="109"/>
      <c r="AI114" s="108"/>
      <c r="AJ114" s="110">
        <v>8800</v>
      </c>
      <c r="AK114" s="110"/>
      <c r="AL114" s="116">
        <f t="shared" si="19"/>
        <v>2120</v>
      </c>
      <c r="AM114" s="116">
        <f t="shared" si="20"/>
        <v>2668.5</v>
      </c>
      <c r="AN114" s="110"/>
      <c r="AO114" s="110"/>
      <c r="AP114" s="110"/>
      <c r="AQ114" s="110"/>
      <c r="AR114" s="109"/>
    </row>
    <row r="115" spans="2:44" x14ac:dyDescent="0.3">
      <c r="B115" s="86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7"/>
      <c r="Y115" s="108"/>
      <c r="Z115" s="110"/>
      <c r="AA115" s="108"/>
      <c r="AB115" s="110"/>
      <c r="AC115" s="110"/>
      <c r="AD115" s="110"/>
      <c r="AE115" s="109"/>
      <c r="AF115" s="110"/>
      <c r="AG115" s="109"/>
      <c r="AI115" s="108"/>
      <c r="AJ115" s="110">
        <v>880</v>
      </c>
      <c r="AK115" s="110"/>
      <c r="AL115" s="116">
        <f t="shared" si="19"/>
        <v>484.5</v>
      </c>
      <c r="AM115" s="116">
        <f t="shared" si="20"/>
        <v>793.5</v>
      </c>
      <c r="AN115" s="110"/>
      <c r="AO115" s="110"/>
      <c r="AP115" s="110"/>
      <c r="AQ115" s="110"/>
      <c r="AR115" s="109"/>
    </row>
    <row r="116" spans="2:44" x14ac:dyDescent="0.3">
      <c r="Y116" s="108"/>
      <c r="Z116" s="110"/>
      <c r="AA116" s="108"/>
      <c r="AB116" s="110"/>
      <c r="AC116" s="110"/>
      <c r="AD116" s="110"/>
      <c r="AE116" s="109"/>
      <c r="AF116" s="110"/>
      <c r="AG116" s="109"/>
      <c r="AI116" s="108"/>
      <c r="AJ116" s="110">
        <v>88</v>
      </c>
      <c r="AK116" s="110"/>
      <c r="AL116" s="116">
        <f t="shared" si="19"/>
        <v>591.5</v>
      </c>
      <c r="AM116" s="116">
        <f t="shared" si="20"/>
        <v>896</v>
      </c>
      <c r="AN116" s="110"/>
      <c r="AO116" s="110"/>
      <c r="AP116" s="110"/>
      <c r="AQ116" s="110"/>
      <c r="AR116" s="109"/>
    </row>
    <row r="117" spans="2:44" x14ac:dyDescent="0.3">
      <c r="Y117" s="108"/>
      <c r="Z117" s="110"/>
      <c r="AA117" s="108"/>
      <c r="AB117" s="110"/>
      <c r="AC117" s="110"/>
      <c r="AD117" s="110"/>
      <c r="AE117" s="109"/>
      <c r="AF117" s="110"/>
      <c r="AG117" s="109"/>
      <c r="AI117" s="108"/>
      <c r="AJ117" s="110"/>
      <c r="AK117" s="110"/>
      <c r="AL117" s="116"/>
      <c r="AM117" s="116"/>
      <c r="AN117" s="110"/>
      <c r="AO117" s="110"/>
      <c r="AP117" s="110"/>
      <c r="AQ117" s="110"/>
      <c r="AR117" s="109"/>
    </row>
    <row r="118" spans="2:44" x14ac:dyDescent="0.3">
      <c r="Y118" s="108"/>
      <c r="Z118" s="110"/>
      <c r="AA118" s="108"/>
      <c r="AB118" s="110"/>
      <c r="AC118" s="110"/>
      <c r="AD118" s="110"/>
      <c r="AE118" s="109"/>
      <c r="AF118" s="110"/>
      <c r="AG118" s="109"/>
      <c r="AI118" s="108"/>
      <c r="AJ118" s="110" t="s">
        <v>100</v>
      </c>
      <c r="AK118" s="110"/>
      <c r="AL118" s="116" t="str">
        <f>R141</f>
        <v>Naja nigricollis bottom</v>
      </c>
      <c r="AM118" s="116" t="str">
        <f>U141</f>
        <v>Naja nigricollis top</v>
      </c>
      <c r="AN118" s="110"/>
      <c r="AO118" s="110"/>
      <c r="AP118" s="110"/>
      <c r="AQ118" s="110"/>
      <c r="AR118" s="109"/>
    </row>
    <row r="119" spans="2:44" x14ac:dyDescent="0.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Y119" s="108"/>
      <c r="Z119" s="110"/>
      <c r="AA119" s="108"/>
      <c r="AB119" s="110"/>
      <c r="AC119" s="110"/>
      <c r="AD119" s="110"/>
      <c r="AE119" s="109"/>
      <c r="AF119" s="110"/>
      <c r="AG119" s="109"/>
      <c r="AI119" s="108"/>
      <c r="AJ119" s="110">
        <v>800000</v>
      </c>
      <c r="AK119" s="110"/>
      <c r="AL119" s="116">
        <f>S142</f>
        <v>-57.5</v>
      </c>
      <c r="AM119" s="116">
        <f>V142</f>
        <v>256</v>
      </c>
      <c r="AN119" s="110"/>
      <c r="AO119" s="110"/>
      <c r="AP119" s="110"/>
      <c r="AQ119" s="110"/>
      <c r="AR119" s="109"/>
    </row>
    <row r="120" spans="2:44" x14ac:dyDescent="0.3">
      <c r="B120" s="94"/>
      <c r="C120" s="144" t="s">
        <v>86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95"/>
      <c r="Y120" s="108"/>
      <c r="Z120" s="110"/>
      <c r="AA120" s="108"/>
      <c r="AB120" s="110"/>
      <c r="AC120" s="110"/>
      <c r="AD120" s="110"/>
      <c r="AE120" s="109"/>
      <c r="AF120" s="110"/>
      <c r="AG120" s="109"/>
      <c r="AI120" s="108"/>
      <c r="AJ120" s="110">
        <v>80000</v>
      </c>
      <c r="AK120" s="110"/>
      <c r="AL120" s="116">
        <f t="shared" ref="AL120:AL123" si="21">S143</f>
        <v>26.5</v>
      </c>
      <c r="AM120" s="116">
        <f t="shared" ref="AM120:AM123" si="22">V143</f>
        <v>302</v>
      </c>
      <c r="AN120" s="110"/>
      <c r="AO120" s="110"/>
      <c r="AP120" s="110"/>
      <c r="AQ120" s="110"/>
      <c r="AR120" s="109"/>
    </row>
    <row r="121" spans="2:44" x14ac:dyDescent="0.3">
      <c r="B121" s="9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95"/>
      <c r="Y121" s="108"/>
      <c r="Z121" s="110"/>
      <c r="AA121" s="108"/>
      <c r="AB121" s="110"/>
      <c r="AC121" s="110"/>
      <c r="AD121" s="110"/>
      <c r="AE121" s="109"/>
      <c r="AF121" s="110"/>
      <c r="AG121" s="109"/>
      <c r="AI121" s="108"/>
      <c r="AJ121" s="110">
        <v>8000</v>
      </c>
      <c r="AK121" s="110"/>
      <c r="AL121" s="116">
        <f t="shared" si="21"/>
        <v>77.5</v>
      </c>
      <c r="AM121" s="116">
        <f t="shared" si="22"/>
        <v>306</v>
      </c>
      <c r="AN121" s="110"/>
      <c r="AO121" s="110"/>
      <c r="AP121" s="110"/>
      <c r="AQ121" s="110"/>
      <c r="AR121" s="109"/>
    </row>
    <row r="122" spans="2:44" x14ac:dyDescent="0.3">
      <c r="B122" s="9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95"/>
      <c r="Y122" s="108"/>
      <c r="Z122" s="110"/>
      <c r="AA122" s="108"/>
      <c r="AB122" s="110"/>
      <c r="AC122" s="110"/>
      <c r="AD122" s="110"/>
      <c r="AE122" s="109"/>
      <c r="AF122" s="110"/>
      <c r="AG122" s="109"/>
      <c r="AI122" s="108"/>
      <c r="AJ122" s="110">
        <v>800</v>
      </c>
      <c r="AK122" s="110"/>
      <c r="AL122" s="116">
        <f t="shared" si="21"/>
        <v>229.5</v>
      </c>
      <c r="AM122" s="116">
        <f t="shared" si="22"/>
        <v>424</v>
      </c>
      <c r="AN122" s="110"/>
      <c r="AO122" s="110"/>
      <c r="AP122" s="110"/>
      <c r="AQ122" s="110"/>
      <c r="AR122" s="109"/>
    </row>
    <row r="123" spans="2:44" x14ac:dyDescent="0.3">
      <c r="B123" s="94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5"/>
      <c r="Y123" s="108"/>
      <c r="Z123" s="110"/>
      <c r="AA123" s="108"/>
      <c r="AB123" s="110"/>
      <c r="AC123" s="110"/>
      <c r="AD123" s="110"/>
      <c r="AE123" s="109"/>
      <c r="AF123" s="110"/>
      <c r="AG123" s="109"/>
      <c r="AI123" s="108"/>
      <c r="AJ123" s="110">
        <v>80</v>
      </c>
      <c r="AK123" s="110"/>
      <c r="AL123" s="116">
        <f t="shared" si="21"/>
        <v>-225</v>
      </c>
      <c r="AM123" s="116">
        <f t="shared" si="22"/>
        <v>60</v>
      </c>
      <c r="AN123" s="110"/>
      <c r="AO123" s="110"/>
      <c r="AP123" s="110"/>
      <c r="AQ123" s="110"/>
      <c r="AR123" s="109"/>
    </row>
    <row r="124" spans="2:44" x14ac:dyDescent="0.3">
      <c r="B124" s="94"/>
      <c r="C124" s="142" t="s">
        <v>65</v>
      </c>
      <c r="D124" s="142"/>
      <c r="E124" s="142"/>
      <c r="F124" s="142"/>
      <c r="G124" s="142"/>
      <c r="H124" s="142"/>
      <c r="I124" s="142"/>
      <c r="J124" s="142"/>
      <c r="K124" s="142"/>
      <c r="L124" s="142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5"/>
      <c r="Y124" s="108"/>
      <c r="Z124" s="110"/>
      <c r="AA124" s="108"/>
      <c r="AB124" s="110"/>
      <c r="AC124" s="110"/>
      <c r="AD124" s="110"/>
      <c r="AE124" s="109"/>
      <c r="AF124" s="110"/>
      <c r="AG124" s="109"/>
      <c r="AI124" s="108"/>
      <c r="AJ124" s="110"/>
      <c r="AK124" s="110"/>
      <c r="AL124" s="116"/>
      <c r="AM124" s="116"/>
      <c r="AN124" s="110"/>
      <c r="AO124" s="110"/>
      <c r="AP124" s="110"/>
      <c r="AQ124" s="110"/>
      <c r="AR124" s="109"/>
    </row>
    <row r="125" spans="2:44" x14ac:dyDescent="0.3">
      <c r="B125" s="94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5"/>
      <c r="Y125" s="108"/>
      <c r="Z125" s="110"/>
      <c r="AA125" s="108"/>
      <c r="AB125" s="110"/>
      <c r="AC125" s="110"/>
      <c r="AD125" s="110"/>
      <c r="AE125" s="109"/>
      <c r="AF125" s="110"/>
      <c r="AG125" s="109"/>
      <c r="AI125" s="108"/>
      <c r="AJ125" s="110"/>
      <c r="AK125" s="110"/>
      <c r="AL125" s="116"/>
      <c r="AM125" s="116"/>
      <c r="AN125" s="110"/>
      <c r="AO125" s="110"/>
      <c r="AP125" s="110"/>
      <c r="AQ125" s="110"/>
      <c r="AR125" s="109"/>
    </row>
    <row r="126" spans="2:44" x14ac:dyDescent="0.3">
      <c r="B126" s="94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5"/>
      <c r="Y126" s="108"/>
      <c r="Z126" s="110"/>
      <c r="AA126" s="111"/>
      <c r="AB126" s="112"/>
      <c r="AC126" s="112"/>
      <c r="AD126" s="112"/>
      <c r="AE126" s="113"/>
      <c r="AF126" s="110"/>
      <c r="AG126" s="109"/>
      <c r="AI126" s="108"/>
      <c r="AJ126" s="110"/>
      <c r="AK126" s="110"/>
      <c r="AL126" s="116"/>
      <c r="AM126" s="116"/>
      <c r="AN126" s="110"/>
      <c r="AO126" s="110"/>
      <c r="AP126" s="110"/>
      <c r="AQ126" s="110"/>
      <c r="AR126" s="109"/>
    </row>
    <row r="127" spans="2:44" x14ac:dyDescent="0.3">
      <c r="B127" s="94"/>
      <c r="C127" s="96"/>
      <c r="D127" s="146" t="s">
        <v>59</v>
      </c>
      <c r="E127" s="146"/>
      <c r="F127" s="96"/>
      <c r="G127" s="146" t="s">
        <v>60</v>
      </c>
      <c r="H127" s="146"/>
      <c r="I127" s="96"/>
      <c r="J127" s="96"/>
      <c r="K127" s="146" t="s">
        <v>61</v>
      </c>
      <c r="L127" s="146"/>
      <c r="M127" s="96"/>
      <c r="N127" s="146" t="s">
        <v>62</v>
      </c>
      <c r="O127" s="146"/>
      <c r="P127" s="96"/>
      <c r="Q127" s="96"/>
      <c r="R127" s="146" t="s">
        <v>63</v>
      </c>
      <c r="S127" s="146"/>
      <c r="T127" s="96"/>
      <c r="U127" s="146" t="s">
        <v>64</v>
      </c>
      <c r="V127" s="146"/>
      <c r="W127" s="95"/>
      <c r="Y127" s="108"/>
      <c r="Z127" s="110"/>
      <c r="AA127" s="110"/>
      <c r="AB127" s="110"/>
      <c r="AC127" s="110"/>
      <c r="AD127" s="110"/>
      <c r="AE127" s="110"/>
      <c r="AF127" s="110"/>
      <c r="AG127" s="109"/>
      <c r="AI127" s="108"/>
      <c r="AJ127" s="110"/>
      <c r="AK127" s="110"/>
      <c r="AL127" s="110"/>
      <c r="AM127" s="110"/>
      <c r="AN127" s="110"/>
      <c r="AO127" s="110"/>
      <c r="AP127" s="110"/>
      <c r="AQ127" s="110"/>
      <c r="AR127" s="109"/>
    </row>
    <row r="128" spans="2:44" x14ac:dyDescent="0.3">
      <c r="B128" s="94"/>
      <c r="C128" s="102" t="s">
        <v>67</v>
      </c>
      <c r="D128" s="97">
        <v>67899</v>
      </c>
      <c r="E128" s="97">
        <v>69127</v>
      </c>
      <c r="F128" s="96"/>
      <c r="G128" s="97">
        <v>81776</v>
      </c>
      <c r="H128" s="97">
        <v>84447</v>
      </c>
      <c r="I128" s="96"/>
      <c r="J128" s="92" t="s">
        <v>72</v>
      </c>
      <c r="K128" s="97">
        <v>95886</v>
      </c>
      <c r="L128" s="97">
        <v>95324</v>
      </c>
      <c r="M128" s="96"/>
      <c r="N128" s="97">
        <v>121331</v>
      </c>
      <c r="O128" s="97">
        <v>126509</v>
      </c>
      <c r="P128" s="96"/>
      <c r="Q128" s="92" t="s">
        <v>78</v>
      </c>
      <c r="R128" s="97">
        <v>9057</v>
      </c>
      <c r="S128" s="97">
        <v>9423</v>
      </c>
      <c r="T128" s="96"/>
      <c r="U128" s="97">
        <v>6614</v>
      </c>
      <c r="V128" s="97">
        <v>7035</v>
      </c>
      <c r="W128" s="95"/>
      <c r="Y128" s="108"/>
      <c r="Z128" s="110"/>
      <c r="AA128" s="110"/>
      <c r="AB128" s="110"/>
      <c r="AC128" s="110"/>
      <c r="AD128" s="110"/>
      <c r="AE128" s="110"/>
      <c r="AF128" s="110"/>
      <c r="AG128" s="109"/>
      <c r="AI128" s="108"/>
      <c r="AJ128" s="110"/>
      <c r="AK128" s="110"/>
      <c r="AL128" s="110"/>
      <c r="AM128" s="110"/>
      <c r="AN128" s="110"/>
      <c r="AO128" s="110"/>
      <c r="AP128" s="110"/>
      <c r="AQ128" s="110"/>
      <c r="AR128" s="109"/>
    </row>
    <row r="129" spans="2:44" ht="14.4" customHeight="1" x14ac:dyDescent="0.35">
      <c r="B129" s="94"/>
      <c r="C129" s="98" t="s">
        <v>68</v>
      </c>
      <c r="D129" s="97">
        <v>19104</v>
      </c>
      <c r="E129" s="97">
        <v>17849</v>
      </c>
      <c r="F129" s="96"/>
      <c r="G129" s="97">
        <v>19417</v>
      </c>
      <c r="H129" s="97">
        <v>18679</v>
      </c>
      <c r="I129" s="96"/>
      <c r="J129" s="96" t="s">
        <v>73</v>
      </c>
      <c r="K129" s="97">
        <v>20971</v>
      </c>
      <c r="L129" s="97">
        <v>19628</v>
      </c>
      <c r="M129" s="96"/>
      <c r="N129" s="97">
        <v>22364</v>
      </c>
      <c r="O129" s="97">
        <v>20908</v>
      </c>
      <c r="P129" s="96"/>
      <c r="Q129" s="96" t="s">
        <v>79</v>
      </c>
      <c r="R129" s="97">
        <v>9232</v>
      </c>
      <c r="S129" s="97">
        <v>9416</v>
      </c>
      <c r="T129" s="96"/>
      <c r="U129" s="97">
        <v>6835</v>
      </c>
      <c r="V129" s="97">
        <v>6906</v>
      </c>
      <c r="W129" s="95"/>
      <c r="Y129" s="108"/>
      <c r="Z129" s="138" t="s">
        <v>97</v>
      </c>
      <c r="AA129" s="138"/>
      <c r="AB129" s="138"/>
      <c r="AC129" s="138"/>
      <c r="AD129" s="138"/>
      <c r="AE129" s="138"/>
      <c r="AF129" s="138"/>
      <c r="AG129" s="109"/>
      <c r="AI129" s="108"/>
      <c r="AJ129" s="104" t="s">
        <v>105</v>
      </c>
      <c r="AK129" s="104"/>
      <c r="AL129" s="104"/>
      <c r="AM129" s="104"/>
      <c r="AN129" s="104"/>
      <c r="AO129" s="104"/>
      <c r="AP129" s="104"/>
      <c r="AQ129" s="104"/>
      <c r="AR129" s="109"/>
    </row>
    <row r="130" spans="2:44" ht="14.4" customHeight="1" x14ac:dyDescent="0.35">
      <c r="B130" s="94"/>
      <c r="C130" s="98" t="s">
        <v>69</v>
      </c>
      <c r="D130" s="97">
        <v>9595</v>
      </c>
      <c r="E130" s="97">
        <v>9824</v>
      </c>
      <c r="F130" s="96"/>
      <c r="G130" s="97">
        <v>7667</v>
      </c>
      <c r="H130" s="97">
        <v>7647</v>
      </c>
      <c r="I130" s="96"/>
      <c r="J130" s="96" t="s">
        <v>74</v>
      </c>
      <c r="K130" s="97">
        <v>10843</v>
      </c>
      <c r="L130" s="97">
        <v>11449</v>
      </c>
      <c r="M130" s="96"/>
      <c r="N130" s="97">
        <v>8883</v>
      </c>
      <c r="O130" s="97">
        <v>9311</v>
      </c>
      <c r="P130" s="96"/>
      <c r="Q130" s="96" t="s">
        <v>80</v>
      </c>
      <c r="R130" s="97">
        <v>9518</v>
      </c>
      <c r="S130" s="97">
        <v>9232</v>
      </c>
      <c r="T130" s="96"/>
      <c r="U130" s="97">
        <v>7039</v>
      </c>
      <c r="V130" s="97">
        <v>6710</v>
      </c>
      <c r="W130" s="95"/>
      <c r="Y130" s="108"/>
      <c r="Z130" s="138"/>
      <c r="AA130" s="138"/>
      <c r="AB130" s="138"/>
      <c r="AC130" s="138"/>
      <c r="AD130" s="138"/>
      <c r="AE130" s="138"/>
      <c r="AF130" s="138"/>
      <c r="AG130" s="109"/>
      <c r="AI130" s="108"/>
      <c r="AJ130" s="104"/>
      <c r="AK130" s="104"/>
      <c r="AL130" s="104"/>
      <c r="AM130" s="104"/>
      <c r="AN130" s="104"/>
      <c r="AO130" s="104"/>
      <c r="AP130" s="104"/>
      <c r="AQ130" s="104"/>
      <c r="AR130" s="109"/>
    </row>
    <row r="131" spans="2:44" x14ac:dyDescent="0.3">
      <c r="B131" s="94"/>
      <c r="C131" s="98" t="s">
        <v>70</v>
      </c>
      <c r="D131" s="97">
        <v>9035</v>
      </c>
      <c r="E131" s="97">
        <v>8866</v>
      </c>
      <c r="F131" s="96"/>
      <c r="G131" s="97">
        <v>6750</v>
      </c>
      <c r="H131" s="97">
        <v>6549</v>
      </c>
      <c r="I131" s="96"/>
      <c r="J131" s="96" t="s">
        <v>75</v>
      </c>
      <c r="K131" s="97">
        <v>9387</v>
      </c>
      <c r="L131" s="97">
        <v>9634</v>
      </c>
      <c r="M131" s="96"/>
      <c r="N131" s="97">
        <v>7068</v>
      </c>
      <c r="O131" s="97">
        <v>7376</v>
      </c>
      <c r="P131" s="96"/>
      <c r="Q131" s="96" t="s">
        <v>81</v>
      </c>
      <c r="R131" s="97">
        <v>9931</v>
      </c>
      <c r="S131" s="97">
        <v>9123</v>
      </c>
      <c r="T131" s="96"/>
      <c r="U131" s="97">
        <v>7316</v>
      </c>
      <c r="V131" s="97">
        <v>6669</v>
      </c>
      <c r="W131" s="95"/>
      <c r="Y131" s="108"/>
      <c r="Z131" s="110"/>
      <c r="AA131" s="110"/>
      <c r="AB131" s="110"/>
      <c r="AC131" s="110"/>
      <c r="AD131" s="110"/>
      <c r="AE131" s="110"/>
      <c r="AF131" s="110"/>
      <c r="AG131" s="109"/>
      <c r="AI131" s="108"/>
      <c r="AJ131" s="110"/>
      <c r="AK131" s="110"/>
      <c r="AL131" s="116"/>
      <c r="AM131" s="116"/>
      <c r="AN131" s="110"/>
      <c r="AO131" s="110"/>
      <c r="AP131" s="110"/>
      <c r="AQ131" s="110"/>
      <c r="AR131" s="109"/>
    </row>
    <row r="132" spans="2:44" x14ac:dyDescent="0.3">
      <c r="B132" s="94"/>
      <c r="C132" s="98" t="s">
        <v>71</v>
      </c>
      <c r="D132" s="97">
        <v>8710</v>
      </c>
      <c r="E132" s="97">
        <v>9285</v>
      </c>
      <c r="F132" s="96"/>
      <c r="G132" s="97">
        <v>6548</v>
      </c>
      <c r="H132" s="97">
        <v>6978</v>
      </c>
      <c r="I132" s="96"/>
      <c r="J132" s="96" t="s">
        <v>76</v>
      </c>
      <c r="K132" s="97">
        <v>9285</v>
      </c>
      <c r="L132" s="97">
        <v>9950</v>
      </c>
      <c r="M132" s="96"/>
      <c r="N132" s="97">
        <v>7155</v>
      </c>
      <c r="O132" s="97">
        <v>7494</v>
      </c>
      <c r="P132" s="96"/>
      <c r="Q132" s="96" t="s">
        <v>82</v>
      </c>
      <c r="R132" s="97">
        <v>8987</v>
      </c>
      <c r="S132" s="97">
        <v>9158</v>
      </c>
      <c r="T132" s="96"/>
      <c r="U132" s="97">
        <v>6639</v>
      </c>
      <c r="V132" s="97">
        <v>6618</v>
      </c>
      <c r="W132" s="95"/>
      <c r="Y132" s="108"/>
      <c r="Z132" s="110"/>
      <c r="AA132" s="110"/>
      <c r="AB132" s="110"/>
      <c r="AC132" s="110"/>
      <c r="AD132" s="110"/>
      <c r="AE132" s="110"/>
      <c r="AF132" s="110"/>
      <c r="AG132" s="109"/>
      <c r="AI132" s="108"/>
      <c r="AJ132" s="110" t="s">
        <v>100</v>
      </c>
      <c r="AK132" s="110"/>
      <c r="AL132" s="116"/>
      <c r="AM132" s="116"/>
      <c r="AN132" s="110"/>
      <c r="AO132" s="110"/>
      <c r="AP132" s="110"/>
      <c r="AQ132" s="110"/>
      <c r="AR132" s="109"/>
    </row>
    <row r="133" spans="2:44" x14ac:dyDescent="0.3">
      <c r="B133" s="94"/>
      <c r="C133" s="96"/>
      <c r="D133" s="97"/>
      <c r="E133" s="97"/>
      <c r="F133" s="96"/>
      <c r="G133" s="97"/>
      <c r="H133" s="97"/>
      <c r="I133" s="96"/>
      <c r="J133" s="96"/>
      <c r="K133" s="97"/>
      <c r="L133" s="97"/>
      <c r="M133" s="96"/>
      <c r="N133" s="97"/>
      <c r="O133" s="97"/>
      <c r="P133" s="96"/>
      <c r="Q133" s="96"/>
      <c r="R133" s="97"/>
      <c r="S133" s="97"/>
      <c r="T133" s="96"/>
      <c r="U133" s="97"/>
      <c r="V133" s="97"/>
      <c r="W133" s="95"/>
      <c r="Y133" s="108"/>
      <c r="Z133" s="116" t="s">
        <v>91</v>
      </c>
      <c r="AA133" s="116"/>
      <c r="AB133" s="116" t="s">
        <v>67</v>
      </c>
      <c r="AC133" s="116" t="s">
        <v>68</v>
      </c>
      <c r="AD133" s="116" t="s">
        <v>69</v>
      </c>
      <c r="AE133" s="116" t="s">
        <v>70</v>
      </c>
      <c r="AF133" s="116" t="s">
        <v>71</v>
      </c>
      <c r="AG133" s="109"/>
      <c r="AI133" s="108"/>
      <c r="AJ133" s="110">
        <v>1280000</v>
      </c>
      <c r="AK133" s="110"/>
      <c r="AL133" s="116"/>
      <c r="AM133" s="116"/>
      <c r="AN133" s="110"/>
      <c r="AO133" s="110"/>
      <c r="AP133" s="110"/>
      <c r="AQ133" s="110"/>
      <c r="AR133" s="109"/>
    </row>
    <row r="134" spans="2:44" x14ac:dyDescent="0.3">
      <c r="B134" s="94"/>
      <c r="C134" s="103" t="s">
        <v>77</v>
      </c>
      <c r="D134" s="97">
        <v>9266</v>
      </c>
      <c r="E134" s="97">
        <v>8716</v>
      </c>
      <c r="F134" s="96"/>
      <c r="G134" s="97">
        <v>6857</v>
      </c>
      <c r="H134" s="97">
        <v>5894</v>
      </c>
      <c r="I134" s="96"/>
      <c r="J134" s="99" t="s">
        <v>77</v>
      </c>
      <c r="K134" s="97">
        <v>9643</v>
      </c>
      <c r="L134" s="97">
        <v>8409</v>
      </c>
      <c r="M134" s="96"/>
      <c r="N134" s="97">
        <v>7054</v>
      </c>
      <c r="O134" s="97">
        <v>5803</v>
      </c>
      <c r="P134" s="96"/>
      <c r="Q134" s="99" t="s">
        <v>77</v>
      </c>
      <c r="R134" s="97">
        <v>9747</v>
      </c>
      <c r="S134" s="97">
        <v>8848</v>
      </c>
      <c r="T134" s="96"/>
      <c r="U134" s="97">
        <v>7337</v>
      </c>
      <c r="V134" s="97">
        <v>5800</v>
      </c>
      <c r="W134" s="95"/>
      <c r="Y134" s="108"/>
      <c r="Z134" s="110">
        <v>10</v>
      </c>
      <c r="AA134" s="110"/>
      <c r="AB134" s="110">
        <f>S31</f>
        <v>22</v>
      </c>
      <c r="AC134" s="110">
        <f>S32</f>
        <v>-1</v>
      </c>
      <c r="AD134" s="110">
        <f>S33</f>
        <v>132</v>
      </c>
      <c r="AE134" s="110">
        <f>S34</f>
        <v>297.5</v>
      </c>
      <c r="AF134" s="110">
        <f>S35</f>
        <v>-119</v>
      </c>
      <c r="AG134" s="109"/>
      <c r="AI134" s="108"/>
      <c r="AJ134" s="110">
        <v>128000</v>
      </c>
      <c r="AK134" s="110"/>
      <c r="AL134" s="116"/>
      <c r="AM134" s="116"/>
      <c r="AN134" s="110"/>
      <c r="AO134" s="110"/>
      <c r="AP134" s="110"/>
      <c r="AQ134" s="110"/>
      <c r="AR134" s="109"/>
    </row>
    <row r="135" spans="2:44" x14ac:dyDescent="0.3">
      <c r="B135" s="94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5"/>
      <c r="Y135" s="108"/>
      <c r="Z135" s="110">
        <v>20</v>
      </c>
      <c r="AA135" s="110"/>
      <c r="AB135" s="110">
        <f>S68</f>
        <v>-151.5</v>
      </c>
      <c r="AC135" s="110">
        <f>S69</f>
        <v>-91.5</v>
      </c>
      <c r="AD135" s="110">
        <f>S70</f>
        <v>56</v>
      </c>
      <c r="AE135" s="110">
        <f>S71</f>
        <v>322</v>
      </c>
      <c r="AF135" s="110">
        <f>S72</f>
        <v>-185</v>
      </c>
      <c r="AG135" s="109"/>
      <c r="AI135" s="108"/>
      <c r="AJ135" s="110">
        <v>12800</v>
      </c>
      <c r="AK135" s="110"/>
      <c r="AL135" s="116"/>
      <c r="AM135" s="116"/>
      <c r="AN135" s="110"/>
      <c r="AO135" s="110"/>
      <c r="AP135" s="110"/>
      <c r="AQ135" s="110"/>
      <c r="AR135" s="109"/>
    </row>
    <row r="136" spans="2:44" x14ac:dyDescent="0.3">
      <c r="B136" s="94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5"/>
      <c r="Y136" s="108"/>
      <c r="Z136" s="110">
        <v>70</v>
      </c>
      <c r="AA136" s="110"/>
      <c r="AB136" s="110">
        <f>S105</f>
        <v>-150</v>
      </c>
      <c r="AC136" s="110">
        <f>S106</f>
        <v>-175</v>
      </c>
      <c r="AD136" s="110">
        <f>S107</f>
        <v>-84.5</v>
      </c>
      <c r="AE136" s="110">
        <f>S108</f>
        <v>103.5</v>
      </c>
      <c r="AF136" s="110">
        <f>S109</f>
        <v>-340.5</v>
      </c>
      <c r="AG136" s="109"/>
      <c r="AI136" s="108"/>
      <c r="AJ136" s="110">
        <v>1280</v>
      </c>
      <c r="AK136" s="110"/>
      <c r="AL136" s="116"/>
      <c r="AM136" s="116"/>
      <c r="AN136" s="110"/>
      <c r="AO136" s="110"/>
      <c r="AP136" s="110"/>
      <c r="AQ136" s="110"/>
      <c r="AR136" s="109"/>
    </row>
    <row r="137" spans="2:44" x14ac:dyDescent="0.3">
      <c r="B137" s="94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5"/>
      <c r="Y137" s="108"/>
      <c r="Z137" s="110">
        <v>155</v>
      </c>
      <c r="AA137" s="110"/>
      <c r="AB137" s="110">
        <f>S142</f>
        <v>-57.5</v>
      </c>
      <c r="AC137" s="110">
        <f>S143</f>
        <v>26.5</v>
      </c>
      <c r="AD137" s="110">
        <f>S144</f>
        <v>77.5</v>
      </c>
      <c r="AE137" s="110">
        <f>S145</f>
        <v>229.5</v>
      </c>
      <c r="AF137" s="110">
        <f>S146</f>
        <v>-225</v>
      </c>
      <c r="AG137" s="109"/>
      <c r="AI137" s="108"/>
      <c r="AJ137" s="110">
        <v>128</v>
      </c>
      <c r="AK137" s="110"/>
      <c r="AL137" s="116"/>
      <c r="AM137" s="116"/>
      <c r="AN137" s="110"/>
      <c r="AO137" s="110"/>
      <c r="AP137" s="110"/>
      <c r="AQ137" s="110"/>
      <c r="AR137" s="109"/>
    </row>
    <row r="138" spans="2:44" x14ac:dyDescent="0.3">
      <c r="B138" s="94"/>
      <c r="C138" s="142" t="s">
        <v>66</v>
      </c>
      <c r="D138" s="142"/>
      <c r="E138" s="142"/>
      <c r="F138" s="142"/>
      <c r="G138" s="142"/>
      <c r="H138" s="142"/>
      <c r="I138" s="142"/>
      <c r="J138" s="142"/>
      <c r="K138" s="142"/>
      <c r="L138" s="142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5"/>
      <c r="Y138" s="108"/>
      <c r="Z138" s="110"/>
      <c r="AA138" s="110"/>
      <c r="AB138" s="110"/>
      <c r="AC138" s="110"/>
      <c r="AD138" s="110"/>
      <c r="AE138" s="110"/>
      <c r="AF138" s="110"/>
      <c r="AG138" s="109"/>
      <c r="AI138" s="108"/>
      <c r="AJ138" s="110"/>
      <c r="AK138" s="110"/>
      <c r="AL138" s="116"/>
      <c r="AM138" s="116"/>
      <c r="AN138" s="110"/>
      <c r="AO138" s="110"/>
      <c r="AP138" s="110"/>
      <c r="AQ138" s="110"/>
      <c r="AR138" s="109"/>
    </row>
    <row r="139" spans="2:44" x14ac:dyDescent="0.3">
      <c r="B139" s="94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5"/>
      <c r="Y139" s="108"/>
      <c r="Z139" s="110"/>
      <c r="AA139" s="110"/>
      <c r="AB139" s="110"/>
      <c r="AC139" s="110"/>
      <c r="AD139" s="110"/>
      <c r="AE139" s="110"/>
      <c r="AF139" s="110"/>
      <c r="AG139" s="109"/>
      <c r="AI139" s="108"/>
      <c r="AJ139" s="110" t="s">
        <v>100</v>
      </c>
      <c r="AK139" s="110"/>
      <c r="AL139" s="116"/>
      <c r="AM139" s="116"/>
      <c r="AN139" s="110"/>
      <c r="AO139" s="110"/>
      <c r="AP139" s="110"/>
      <c r="AQ139" s="110"/>
      <c r="AR139" s="109"/>
    </row>
    <row r="140" spans="2:44" x14ac:dyDescent="0.3">
      <c r="B140" s="94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5"/>
      <c r="Y140" s="108"/>
      <c r="Z140" s="110"/>
      <c r="AA140" s="110"/>
      <c r="AB140" s="110"/>
      <c r="AC140" s="110"/>
      <c r="AD140" s="110"/>
      <c r="AE140" s="110"/>
      <c r="AF140" s="110"/>
      <c r="AG140" s="109"/>
      <c r="AI140" s="108"/>
      <c r="AJ140" s="110">
        <v>880000</v>
      </c>
      <c r="AK140" s="110"/>
      <c r="AL140" s="116"/>
      <c r="AM140" s="116"/>
      <c r="AN140" s="110"/>
      <c r="AO140" s="110"/>
      <c r="AP140" s="110"/>
      <c r="AQ140" s="110"/>
      <c r="AR140" s="109"/>
    </row>
    <row r="141" spans="2:44" x14ac:dyDescent="0.3">
      <c r="B141" s="94"/>
      <c r="C141" s="96"/>
      <c r="D141" s="143" t="s">
        <v>59</v>
      </c>
      <c r="E141" s="143"/>
      <c r="F141" s="96"/>
      <c r="G141" s="143" t="s">
        <v>60</v>
      </c>
      <c r="H141" s="143"/>
      <c r="I141" s="96"/>
      <c r="J141" s="96"/>
      <c r="K141" s="143" t="s">
        <v>61</v>
      </c>
      <c r="L141" s="143"/>
      <c r="M141" s="96"/>
      <c r="N141" s="143" t="s">
        <v>62</v>
      </c>
      <c r="O141" s="143"/>
      <c r="P141" s="96"/>
      <c r="Q141" s="96"/>
      <c r="R141" s="143" t="s">
        <v>63</v>
      </c>
      <c r="S141" s="143"/>
      <c r="T141" s="96"/>
      <c r="U141" s="143" t="s">
        <v>64</v>
      </c>
      <c r="V141" s="143"/>
      <c r="W141" s="95"/>
      <c r="Y141" s="108"/>
      <c r="Z141" s="110"/>
      <c r="AA141" s="105"/>
      <c r="AB141" s="106"/>
      <c r="AC141" s="106"/>
      <c r="AD141" s="106"/>
      <c r="AE141" s="107"/>
      <c r="AF141" s="110"/>
      <c r="AG141" s="109"/>
      <c r="AI141" s="108"/>
      <c r="AJ141" s="110">
        <v>88000</v>
      </c>
      <c r="AK141" s="110"/>
      <c r="AL141" s="116"/>
      <c r="AM141" s="116"/>
      <c r="AN141" s="110"/>
      <c r="AO141" s="110"/>
      <c r="AP141" s="110"/>
      <c r="AQ141" s="110"/>
      <c r="AR141" s="109"/>
    </row>
    <row r="142" spans="2:44" x14ac:dyDescent="0.3">
      <c r="B142" s="94"/>
      <c r="C142" s="102" t="s">
        <v>67</v>
      </c>
      <c r="D142" s="96"/>
      <c r="E142" s="96">
        <f>(D128+E128)/2-$E$148</f>
        <v>59522</v>
      </c>
      <c r="F142" s="96"/>
      <c r="G142" s="96"/>
      <c r="H142" s="96">
        <f>(G128+H128)/2-$H$148</f>
        <v>76736</v>
      </c>
      <c r="I142" s="96"/>
      <c r="J142" s="102" t="s">
        <v>72</v>
      </c>
      <c r="K142" s="96"/>
      <c r="L142" s="96">
        <f>(K128+L128)/2-$L$148</f>
        <v>86579</v>
      </c>
      <c r="M142" s="96"/>
      <c r="N142" s="96"/>
      <c r="O142" s="96">
        <f>(N128+O128)/2-$O$148</f>
        <v>117491.5</v>
      </c>
      <c r="P142" s="96"/>
      <c r="Q142" s="102" t="s">
        <v>78</v>
      </c>
      <c r="R142" s="96"/>
      <c r="S142" s="96">
        <f>(R128+S128)/2-$S$148</f>
        <v>-57.5</v>
      </c>
      <c r="T142" s="96"/>
      <c r="U142" s="96"/>
      <c r="V142" s="96">
        <f>(U128+V128)/2-$V$148</f>
        <v>256</v>
      </c>
      <c r="W142" s="95"/>
      <c r="Y142" s="108"/>
      <c r="Z142" s="110"/>
      <c r="AA142" s="108"/>
      <c r="AB142" s="110"/>
      <c r="AC142" s="110"/>
      <c r="AD142" s="110"/>
      <c r="AE142" s="109"/>
      <c r="AF142" s="110"/>
      <c r="AG142" s="109"/>
      <c r="AI142" s="108"/>
      <c r="AJ142" s="110">
        <v>8800</v>
      </c>
      <c r="AK142" s="110"/>
      <c r="AL142" s="116"/>
      <c r="AM142" s="116"/>
      <c r="AN142" s="110"/>
      <c r="AO142" s="110"/>
      <c r="AP142" s="110"/>
      <c r="AQ142" s="110"/>
      <c r="AR142" s="109"/>
    </row>
    <row r="143" spans="2:44" x14ac:dyDescent="0.3">
      <c r="B143" s="94"/>
      <c r="C143" s="98" t="s">
        <v>68</v>
      </c>
      <c r="D143" s="96"/>
      <c r="E143" s="96">
        <f>(D129+E129)/2-$E$148</f>
        <v>9485.5</v>
      </c>
      <c r="F143" s="96"/>
      <c r="G143" s="96"/>
      <c r="H143" s="96">
        <f>(G129+H129)/2-$H$148</f>
        <v>12672.5</v>
      </c>
      <c r="I143" s="96"/>
      <c r="J143" s="98" t="s">
        <v>73</v>
      </c>
      <c r="K143" s="96"/>
      <c r="L143" s="96">
        <f>(K129+L129)/2-$L$148</f>
        <v>11273.5</v>
      </c>
      <c r="M143" s="96"/>
      <c r="N143" s="96"/>
      <c r="O143" s="96">
        <f>(N129+O129)/2-$O$148</f>
        <v>15207.5</v>
      </c>
      <c r="P143" s="96"/>
      <c r="Q143" s="98" t="s">
        <v>79</v>
      </c>
      <c r="R143" s="96"/>
      <c r="S143" s="96">
        <f>(R129+S129)/2-$S$148</f>
        <v>26.5</v>
      </c>
      <c r="T143" s="96"/>
      <c r="U143" s="96"/>
      <c r="V143" s="96">
        <f>(U129+V129)/2-$V$148</f>
        <v>302</v>
      </c>
      <c r="W143" s="95"/>
      <c r="Y143" s="108"/>
      <c r="Z143" s="110"/>
      <c r="AA143" s="108"/>
      <c r="AB143" s="110"/>
      <c r="AC143" s="110"/>
      <c r="AD143" s="110"/>
      <c r="AE143" s="109"/>
      <c r="AF143" s="110"/>
      <c r="AG143" s="109"/>
      <c r="AI143" s="108"/>
      <c r="AJ143" s="110">
        <v>880</v>
      </c>
      <c r="AK143" s="110"/>
      <c r="AL143" s="116"/>
      <c r="AM143" s="116"/>
      <c r="AN143" s="110"/>
      <c r="AO143" s="110"/>
      <c r="AP143" s="110"/>
      <c r="AQ143" s="110"/>
      <c r="AR143" s="109"/>
    </row>
    <row r="144" spans="2:44" x14ac:dyDescent="0.3">
      <c r="B144" s="94"/>
      <c r="C144" s="98" t="s">
        <v>69</v>
      </c>
      <c r="D144" s="96"/>
      <c r="E144" s="96">
        <f>(D130+E130)/2-$E$148</f>
        <v>718.5</v>
      </c>
      <c r="F144" s="96"/>
      <c r="G144" s="96"/>
      <c r="H144" s="96">
        <f>(G130+H130)/2-$H$148</f>
        <v>1281.5</v>
      </c>
      <c r="I144" s="96"/>
      <c r="J144" s="98" t="s">
        <v>74</v>
      </c>
      <c r="K144" s="96"/>
      <c r="L144" s="96">
        <f>(K130+L130)/2-$L$148</f>
        <v>2120</v>
      </c>
      <c r="M144" s="96"/>
      <c r="N144" s="96"/>
      <c r="O144" s="96">
        <f>(N130+O130)/2-$O$148</f>
        <v>2668.5</v>
      </c>
      <c r="P144" s="96"/>
      <c r="Q144" s="98" t="s">
        <v>80</v>
      </c>
      <c r="R144" s="96"/>
      <c r="S144" s="96">
        <f>(R130+S130)/2-$S$148</f>
        <v>77.5</v>
      </c>
      <c r="T144" s="96"/>
      <c r="U144" s="96"/>
      <c r="V144" s="96">
        <f>(U130+V130)/2-$V$148</f>
        <v>306</v>
      </c>
      <c r="W144" s="95"/>
      <c r="Y144" s="108"/>
      <c r="Z144" s="110"/>
      <c r="AA144" s="108"/>
      <c r="AB144" s="110"/>
      <c r="AC144" s="110"/>
      <c r="AD144" s="110"/>
      <c r="AE144" s="109"/>
      <c r="AF144" s="110"/>
      <c r="AG144" s="109"/>
      <c r="AI144" s="108"/>
      <c r="AJ144" s="110">
        <v>88</v>
      </c>
      <c r="AK144" s="110"/>
      <c r="AL144" s="116"/>
      <c r="AM144" s="116"/>
      <c r="AN144" s="110"/>
      <c r="AO144" s="110"/>
      <c r="AP144" s="110"/>
      <c r="AQ144" s="110"/>
      <c r="AR144" s="109"/>
    </row>
    <row r="145" spans="2:44" x14ac:dyDescent="0.3">
      <c r="B145" s="94"/>
      <c r="C145" s="98" t="s">
        <v>70</v>
      </c>
      <c r="D145" s="96"/>
      <c r="E145" s="96">
        <f>(D131+E131)/2-$E$148</f>
        <v>-40.5</v>
      </c>
      <c r="F145" s="96"/>
      <c r="G145" s="96"/>
      <c r="H145" s="96">
        <f>(G131+H131)/2-$H$148</f>
        <v>274</v>
      </c>
      <c r="I145" s="96"/>
      <c r="J145" s="98" t="s">
        <v>75</v>
      </c>
      <c r="K145" s="96"/>
      <c r="L145" s="96">
        <f>(K131+L131)/2-$L$148</f>
        <v>484.5</v>
      </c>
      <c r="M145" s="96"/>
      <c r="N145" s="96"/>
      <c r="O145" s="96">
        <f>(N131+O131)/2-$O$148</f>
        <v>793.5</v>
      </c>
      <c r="P145" s="96"/>
      <c r="Q145" s="98" t="s">
        <v>81</v>
      </c>
      <c r="R145" s="96"/>
      <c r="S145" s="96">
        <f>(R131+S131)/2-$S$148</f>
        <v>229.5</v>
      </c>
      <c r="T145" s="96"/>
      <c r="U145" s="96"/>
      <c r="V145" s="96">
        <f>(U131+V131)/2-$V$148</f>
        <v>424</v>
      </c>
      <c r="W145" s="95"/>
      <c r="Y145" s="108"/>
      <c r="Z145" s="110"/>
      <c r="AA145" s="108"/>
      <c r="AB145" s="110"/>
      <c r="AC145" s="110"/>
      <c r="AD145" s="110"/>
      <c r="AE145" s="109"/>
      <c r="AF145" s="110"/>
      <c r="AG145" s="109"/>
      <c r="AI145" s="108"/>
      <c r="AJ145" s="110"/>
      <c r="AK145" s="110"/>
      <c r="AL145" s="116"/>
      <c r="AM145" s="116"/>
      <c r="AN145" s="110"/>
      <c r="AO145" s="110"/>
      <c r="AP145" s="110"/>
      <c r="AQ145" s="110"/>
      <c r="AR145" s="109"/>
    </row>
    <row r="146" spans="2:44" x14ac:dyDescent="0.3">
      <c r="B146" s="94"/>
      <c r="C146" s="98" t="s">
        <v>71</v>
      </c>
      <c r="D146" s="96"/>
      <c r="E146" s="96">
        <f>(D132+E132)/2-$E$148</f>
        <v>6.5</v>
      </c>
      <c r="F146" s="96"/>
      <c r="G146" s="96"/>
      <c r="H146" s="96">
        <f>(G132+H132)/2-$H$148</f>
        <v>387.5</v>
      </c>
      <c r="I146" s="96"/>
      <c r="J146" s="98" t="s">
        <v>76</v>
      </c>
      <c r="K146" s="96"/>
      <c r="L146" s="96">
        <f>(K132+L132)/2-$L$148</f>
        <v>591.5</v>
      </c>
      <c r="M146" s="96"/>
      <c r="N146" s="96"/>
      <c r="O146" s="96">
        <f>(N132+O132)/2-$O$148</f>
        <v>896</v>
      </c>
      <c r="P146" s="96"/>
      <c r="Q146" s="98" t="s">
        <v>82</v>
      </c>
      <c r="R146" s="96"/>
      <c r="S146" s="96">
        <f>(R132+S132)/2-$S$148</f>
        <v>-225</v>
      </c>
      <c r="T146" s="96"/>
      <c r="U146" s="96"/>
      <c r="V146" s="96">
        <f>(U132+V132)/2-$V$148</f>
        <v>60</v>
      </c>
      <c r="W146" s="95"/>
      <c r="Y146" s="108"/>
      <c r="Z146" s="110"/>
      <c r="AA146" s="108"/>
      <c r="AB146" s="110"/>
      <c r="AC146" s="110"/>
      <c r="AD146" s="110"/>
      <c r="AE146" s="109"/>
      <c r="AF146" s="110"/>
      <c r="AG146" s="109"/>
      <c r="AI146" s="108"/>
      <c r="AJ146" s="110" t="s">
        <v>100</v>
      </c>
      <c r="AK146" s="110"/>
      <c r="AL146" s="116"/>
      <c r="AM146" s="116"/>
      <c r="AN146" s="110"/>
      <c r="AO146" s="110"/>
      <c r="AP146" s="110"/>
      <c r="AQ146" s="110"/>
      <c r="AR146" s="109"/>
    </row>
    <row r="147" spans="2:44" x14ac:dyDescent="0.3">
      <c r="B147" s="94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5"/>
      <c r="Y147" s="108"/>
      <c r="Z147" s="110"/>
      <c r="AA147" s="108"/>
      <c r="AB147" s="110"/>
      <c r="AC147" s="110"/>
      <c r="AD147" s="110"/>
      <c r="AE147" s="109"/>
      <c r="AF147" s="110"/>
      <c r="AG147" s="109"/>
      <c r="AI147" s="108"/>
      <c r="AJ147" s="110">
        <v>800000</v>
      </c>
      <c r="AK147" s="110"/>
      <c r="AL147" s="116"/>
      <c r="AM147" s="116"/>
      <c r="AN147" s="110"/>
      <c r="AO147" s="110"/>
      <c r="AP147" s="110"/>
      <c r="AQ147" s="110"/>
      <c r="AR147" s="109"/>
    </row>
    <row r="148" spans="2:44" x14ac:dyDescent="0.3">
      <c r="B148" s="94"/>
      <c r="C148" s="103" t="s">
        <v>77</v>
      </c>
      <c r="D148" s="99"/>
      <c r="E148" s="99">
        <f>(D134+E134)/2</f>
        <v>8991</v>
      </c>
      <c r="F148" s="96"/>
      <c r="G148" s="99"/>
      <c r="H148" s="99">
        <f t="shared" ref="H148" si="23">(G134+H134)/2</f>
        <v>6375.5</v>
      </c>
      <c r="I148" s="96"/>
      <c r="J148" s="103" t="s">
        <v>77</v>
      </c>
      <c r="K148" s="99"/>
      <c r="L148" s="99">
        <f t="shared" ref="L148" si="24">(K134+L134)/2</f>
        <v>9026</v>
      </c>
      <c r="M148" s="96"/>
      <c r="N148" s="99"/>
      <c r="O148" s="99">
        <f t="shared" ref="O148" si="25">(N134+O134)/2</f>
        <v>6428.5</v>
      </c>
      <c r="P148" s="96"/>
      <c r="Q148" s="103" t="s">
        <v>77</v>
      </c>
      <c r="R148" s="99"/>
      <c r="S148" s="99">
        <f t="shared" ref="S148" si="26">(R134+S134)/2</f>
        <v>9297.5</v>
      </c>
      <c r="T148" s="96"/>
      <c r="U148" s="99"/>
      <c r="V148" s="99">
        <f t="shared" ref="V148" si="27">(U134+V134)/2</f>
        <v>6568.5</v>
      </c>
      <c r="W148" s="95"/>
      <c r="Y148" s="108"/>
      <c r="Z148" s="110"/>
      <c r="AA148" s="108"/>
      <c r="AB148" s="110"/>
      <c r="AC148" s="110"/>
      <c r="AD148" s="110"/>
      <c r="AE148" s="109"/>
      <c r="AF148" s="110"/>
      <c r="AG148" s="109"/>
      <c r="AI148" s="108"/>
      <c r="AJ148" s="110">
        <v>80000</v>
      </c>
      <c r="AK148" s="110"/>
      <c r="AL148" s="116"/>
      <c r="AM148" s="116"/>
      <c r="AN148" s="110"/>
      <c r="AO148" s="110"/>
      <c r="AP148" s="110"/>
      <c r="AQ148" s="110"/>
      <c r="AR148" s="109"/>
    </row>
    <row r="149" spans="2:44" x14ac:dyDescent="0.3">
      <c r="B149" s="94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5"/>
      <c r="Y149" s="108"/>
      <c r="Z149" s="110"/>
      <c r="AA149" s="108"/>
      <c r="AB149" s="110"/>
      <c r="AC149" s="110"/>
      <c r="AD149" s="110"/>
      <c r="AE149" s="109"/>
      <c r="AF149" s="110"/>
      <c r="AG149" s="109"/>
      <c r="AI149" s="108"/>
      <c r="AJ149" s="110">
        <v>8000</v>
      </c>
      <c r="AK149" s="110"/>
      <c r="AL149" s="116"/>
      <c r="AM149" s="116"/>
      <c r="AN149" s="110"/>
      <c r="AO149" s="110"/>
      <c r="AP149" s="110"/>
      <c r="AQ149" s="110"/>
      <c r="AR149" s="109"/>
    </row>
    <row r="150" spans="2:44" x14ac:dyDescent="0.3">
      <c r="B150" s="94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5"/>
      <c r="Y150" s="108"/>
      <c r="Z150" s="110"/>
      <c r="AA150" s="108"/>
      <c r="AB150" s="110"/>
      <c r="AC150" s="110"/>
      <c r="AD150" s="110"/>
      <c r="AE150" s="109"/>
      <c r="AF150" s="110"/>
      <c r="AG150" s="109"/>
      <c r="AI150" s="108"/>
      <c r="AJ150" s="110">
        <v>800</v>
      </c>
      <c r="AK150" s="110"/>
      <c r="AL150" s="116"/>
      <c r="AM150" s="116"/>
      <c r="AN150" s="110"/>
      <c r="AO150" s="110"/>
      <c r="AP150" s="110"/>
      <c r="AQ150" s="110"/>
      <c r="AR150" s="109"/>
    </row>
    <row r="151" spans="2:44" x14ac:dyDescent="0.3">
      <c r="B151" s="94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5"/>
      <c r="Y151" s="108"/>
      <c r="Z151" s="110"/>
      <c r="AA151" s="108"/>
      <c r="AB151" s="110"/>
      <c r="AC151" s="110"/>
      <c r="AD151" s="110"/>
      <c r="AE151" s="109"/>
      <c r="AF151" s="110"/>
      <c r="AG151" s="109"/>
      <c r="AI151" s="108"/>
      <c r="AJ151" s="110">
        <v>80</v>
      </c>
      <c r="AK151" s="110"/>
      <c r="AL151" s="116"/>
      <c r="AM151" s="116"/>
      <c r="AN151" s="110"/>
      <c r="AO151" s="110"/>
      <c r="AP151" s="110"/>
      <c r="AQ151" s="110"/>
      <c r="AR151" s="109"/>
    </row>
    <row r="152" spans="2:44" x14ac:dyDescent="0.3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101"/>
      <c r="Y152" s="108"/>
      <c r="Z152" s="110"/>
      <c r="AA152" s="108"/>
      <c r="AB152" s="110"/>
      <c r="AC152" s="110"/>
      <c r="AD152" s="110"/>
      <c r="AE152" s="109"/>
      <c r="AF152" s="110"/>
      <c r="AG152" s="109"/>
      <c r="AI152" s="108"/>
      <c r="AJ152" s="110"/>
      <c r="AK152" s="110"/>
      <c r="AL152" s="116"/>
      <c r="AM152" s="116"/>
      <c r="AN152" s="110"/>
      <c r="AO152" s="110"/>
      <c r="AP152" s="110"/>
      <c r="AQ152" s="110"/>
      <c r="AR152" s="109"/>
    </row>
    <row r="153" spans="2:44" x14ac:dyDescent="0.3">
      <c r="Y153" s="108"/>
      <c r="Z153" s="110"/>
      <c r="AA153" s="108"/>
      <c r="AB153" s="110"/>
      <c r="AC153" s="110"/>
      <c r="AD153" s="110"/>
      <c r="AE153" s="109"/>
      <c r="AF153" s="110"/>
      <c r="AG153" s="109"/>
      <c r="AI153" s="108"/>
      <c r="AJ153" s="110"/>
      <c r="AK153" s="110"/>
      <c r="AL153" s="110"/>
      <c r="AM153" s="110"/>
      <c r="AN153" s="110"/>
      <c r="AO153" s="110"/>
      <c r="AP153" s="110"/>
      <c r="AQ153" s="110"/>
      <c r="AR153" s="109"/>
    </row>
    <row r="154" spans="2:44" x14ac:dyDescent="0.3">
      <c r="Y154" s="108"/>
      <c r="Z154" s="110"/>
      <c r="AA154" s="108"/>
      <c r="AB154" s="110"/>
      <c r="AC154" s="110"/>
      <c r="AD154" s="110"/>
      <c r="AE154" s="109"/>
      <c r="AF154" s="110"/>
      <c r="AG154" s="109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</row>
    <row r="155" spans="2:44" x14ac:dyDescent="0.3">
      <c r="Y155" s="108"/>
      <c r="Z155" s="110"/>
      <c r="AA155" s="111"/>
      <c r="AB155" s="112"/>
      <c r="AC155" s="112"/>
      <c r="AD155" s="112"/>
      <c r="AE155" s="113"/>
      <c r="AF155" s="110"/>
      <c r="AG155" s="109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</row>
    <row r="156" spans="2:44" x14ac:dyDescent="0.3">
      <c r="Y156" s="108"/>
      <c r="Z156" s="110"/>
      <c r="AA156" s="110"/>
      <c r="AB156" s="110"/>
      <c r="AC156" s="110"/>
      <c r="AD156" s="110"/>
      <c r="AE156" s="110"/>
      <c r="AF156" s="110"/>
      <c r="AG156" s="109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</row>
    <row r="157" spans="2:44" x14ac:dyDescent="0.3">
      <c r="Y157" s="108"/>
      <c r="Z157" s="110"/>
      <c r="AA157" s="110"/>
      <c r="AB157" s="110"/>
      <c r="AC157" s="110"/>
      <c r="AD157" s="110"/>
      <c r="AE157" s="110"/>
      <c r="AF157" s="110"/>
      <c r="AG157" s="109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</row>
    <row r="158" spans="2:44" ht="14.4" customHeight="1" x14ac:dyDescent="0.3">
      <c r="Y158" s="108"/>
      <c r="Z158" s="138" t="s">
        <v>98</v>
      </c>
      <c r="AA158" s="138"/>
      <c r="AB158" s="138"/>
      <c r="AC158" s="138"/>
      <c r="AD158" s="138"/>
      <c r="AE158" s="138"/>
      <c r="AF158" s="138"/>
      <c r="AG158" s="109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</row>
    <row r="159" spans="2:44" ht="14.4" customHeight="1" x14ac:dyDescent="0.3">
      <c r="Y159" s="108"/>
      <c r="Z159" s="138"/>
      <c r="AA159" s="138"/>
      <c r="AB159" s="138"/>
      <c r="AC159" s="138"/>
      <c r="AD159" s="138"/>
      <c r="AE159" s="138"/>
      <c r="AF159" s="138"/>
      <c r="AG159" s="109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</row>
    <row r="160" spans="2:44" x14ac:dyDescent="0.3">
      <c r="Y160" s="108"/>
      <c r="Z160" s="110"/>
      <c r="AA160" s="110"/>
      <c r="AB160" s="110"/>
      <c r="AC160" s="110"/>
      <c r="AD160" s="110"/>
      <c r="AE160" s="110"/>
      <c r="AF160" s="110"/>
      <c r="AG160" s="109"/>
    </row>
    <row r="161" spans="25:33" x14ac:dyDescent="0.3">
      <c r="Y161" s="108"/>
      <c r="Z161" s="110"/>
      <c r="AA161" s="110"/>
      <c r="AB161" s="110"/>
      <c r="AC161" s="110"/>
      <c r="AD161" s="110"/>
      <c r="AE161" s="110"/>
      <c r="AF161" s="110"/>
      <c r="AG161" s="109"/>
    </row>
    <row r="162" spans="25:33" x14ac:dyDescent="0.3">
      <c r="Y162" s="108"/>
      <c r="Z162" s="116" t="s">
        <v>91</v>
      </c>
      <c r="AA162" s="116"/>
      <c r="AB162" s="116" t="s">
        <v>67</v>
      </c>
      <c r="AC162" s="116" t="s">
        <v>68</v>
      </c>
      <c r="AD162" s="116" t="s">
        <v>69</v>
      </c>
      <c r="AE162" s="116" t="s">
        <v>70</v>
      </c>
      <c r="AF162" s="116" t="s">
        <v>71</v>
      </c>
      <c r="AG162" s="109"/>
    </row>
    <row r="163" spans="25:33" x14ac:dyDescent="0.3">
      <c r="Y163" s="108"/>
      <c r="Z163" s="110">
        <v>10</v>
      </c>
      <c r="AA163" s="110"/>
      <c r="AB163" s="110">
        <f>V31</f>
        <v>89</v>
      </c>
      <c r="AC163" s="110">
        <f>V32</f>
        <v>37.5</v>
      </c>
      <c r="AD163" s="110">
        <f>V33</f>
        <v>276.5</v>
      </c>
      <c r="AE163" s="110">
        <f>V34</f>
        <v>353</v>
      </c>
      <c r="AF163" s="110">
        <f>V35</f>
        <v>59.5</v>
      </c>
      <c r="AG163" s="109"/>
    </row>
    <row r="164" spans="25:33" x14ac:dyDescent="0.3">
      <c r="Y164" s="108"/>
      <c r="Z164" s="110">
        <v>20</v>
      </c>
      <c r="AA164" s="110"/>
      <c r="AB164" s="110">
        <f>V68</f>
        <v>34.5</v>
      </c>
      <c r="AC164" s="110">
        <f>V69</f>
        <v>153.5</v>
      </c>
      <c r="AD164" s="110">
        <f>V70</f>
        <v>302.5</v>
      </c>
      <c r="AE164" s="110">
        <f>V71</f>
        <v>298.5</v>
      </c>
      <c r="AF164" s="110">
        <f>V72</f>
        <v>56.5</v>
      </c>
      <c r="AG164" s="109"/>
    </row>
    <row r="165" spans="25:33" x14ac:dyDescent="0.3">
      <c r="Y165" s="108"/>
      <c r="Z165" s="110">
        <v>70</v>
      </c>
      <c r="AA165" s="110"/>
      <c r="AB165" s="110">
        <f>V105</f>
        <v>-759.5</v>
      </c>
      <c r="AC165" s="110">
        <f>V106</f>
        <v>-667</v>
      </c>
      <c r="AD165" s="110">
        <f>V107</f>
        <v>-529.5</v>
      </c>
      <c r="AE165" s="110">
        <f>V108</f>
        <v>-497.5</v>
      </c>
      <c r="AF165" s="110">
        <f>V109</f>
        <v>-687.5</v>
      </c>
      <c r="AG165" s="109"/>
    </row>
    <row r="166" spans="25:33" x14ac:dyDescent="0.3">
      <c r="Y166" s="108"/>
      <c r="Z166" s="110">
        <v>155</v>
      </c>
      <c r="AA166" s="110"/>
      <c r="AB166" s="110">
        <f>V142</f>
        <v>256</v>
      </c>
      <c r="AC166" s="110">
        <f>V143</f>
        <v>302</v>
      </c>
      <c r="AD166" s="110">
        <f>V144</f>
        <v>306</v>
      </c>
      <c r="AE166" s="110">
        <f>V145</f>
        <v>424</v>
      </c>
      <c r="AF166" s="110">
        <f>V146</f>
        <v>60</v>
      </c>
      <c r="AG166" s="109"/>
    </row>
    <row r="167" spans="25:33" x14ac:dyDescent="0.3">
      <c r="Y167" s="108"/>
      <c r="Z167" s="110"/>
      <c r="AA167" s="110"/>
      <c r="AB167" s="110"/>
      <c r="AC167" s="110"/>
      <c r="AD167" s="110"/>
      <c r="AE167" s="110"/>
      <c r="AF167" s="110"/>
      <c r="AG167" s="109"/>
    </row>
    <row r="168" spans="25:33" x14ac:dyDescent="0.3">
      <c r="Y168" s="108"/>
      <c r="Z168" s="110"/>
      <c r="AA168" s="110"/>
      <c r="AB168" s="110"/>
      <c r="AC168" s="110"/>
      <c r="AD168" s="110"/>
      <c r="AE168" s="110"/>
      <c r="AF168" s="110"/>
      <c r="AG168" s="109"/>
    </row>
    <row r="169" spans="25:33" x14ac:dyDescent="0.3">
      <c r="Y169" s="108"/>
      <c r="Z169" s="110"/>
      <c r="AA169" s="110"/>
      <c r="AB169" s="110"/>
      <c r="AC169" s="110"/>
      <c r="AD169" s="110"/>
      <c r="AE169" s="110"/>
      <c r="AF169" s="110"/>
      <c r="AG169" s="109"/>
    </row>
    <row r="170" spans="25:33" x14ac:dyDescent="0.3">
      <c r="Y170" s="108"/>
      <c r="Z170" s="110"/>
      <c r="AA170" s="105"/>
      <c r="AB170" s="106"/>
      <c r="AC170" s="106"/>
      <c r="AD170" s="106"/>
      <c r="AE170" s="107"/>
      <c r="AF170" s="110"/>
      <c r="AG170" s="109"/>
    </row>
    <row r="171" spans="25:33" x14ac:dyDescent="0.3">
      <c r="Y171" s="108"/>
      <c r="Z171" s="110"/>
      <c r="AA171" s="108"/>
      <c r="AB171" s="110"/>
      <c r="AC171" s="110"/>
      <c r="AD171" s="110"/>
      <c r="AE171" s="109"/>
      <c r="AF171" s="110"/>
      <c r="AG171" s="109"/>
    </row>
    <row r="172" spans="25:33" x14ac:dyDescent="0.3">
      <c r="Y172" s="108"/>
      <c r="Z172" s="110"/>
      <c r="AA172" s="108"/>
      <c r="AB172" s="110"/>
      <c r="AC172" s="110"/>
      <c r="AD172" s="110"/>
      <c r="AE172" s="109"/>
      <c r="AF172" s="110"/>
      <c r="AG172" s="109"/>
    </row>
    <row r="173" spans="25:33" x14ac:dyDescent="0.3">
      <c r="Y173" s="108"/>
      <c r="Z173" s="110"/>
      <c r="AA173" s="108"/>
      <c r="AB173" s="110"/>
      <c r="AC173" s="110"/>
      <c r="AD173" s="110"/>
      <c r="AE173" s="109"/>
      <c r="AF173" s="110"/>
      <c r="AG173" s="109"/>
    </row>
    <row r="174" spans="25:33" x14ac:dyDescent="0.3">
      <c r="Y174" s="108"/>
      <c r="Z174" s="110"/>
      <c r="AA174" s="108"/>
      <c r="AB174" s="110"/>
      <c r="AC174" s="110"/>
      <c r="AD174" s="110"/>
      <c r="AE174" s="109"/>
      <c r="AF174" s="110"/>
      <c r="AG174" s="109"/>
    </row>
    <row r="175" spans="25:33" x14ac:dyDescent="0.3">
      <c r="Y175" s="108"/>
      <c r="Z175" s="110"/>
      <c r="AA175" s="108"/>
      <c r="AB175" s="110"/>
      <c r="AC175" s="110"/>
      <c r="AD175" s="110"/>
      <c r="AE175" s="109"/>
      <c r="AF175" s="110"/>
      <c r="AG175" s="109"/>
    </row>
    <row r="176" spans="25:33" x14ac:dyDescent="0.3">
      <c r="Y176" s="108"/>
      <c r="Z176" s="110"/>
      <c r="AA176" s="108"/>
      <c r="AB176" s="110"/>
      <c r="AC176" s="110"/>
      <c r="AD176" s="110"/>
      <c r="AE176" s="109"/>
      <c r="AF176" s="110"/>
      <c r="AG176" s="109"/>
    </row>
    <row r="177" spans="25:33" x14ac:dyDescent="0.3">
      <c r="Y177" s="108"/>
      <c r="Z177" s="110"/>
      <c r="AA177" s="108"/>
      <c r="AB177" s="110"/>
      <c r="AC177" s="110"/>
      <c r="AD177" s="110"/>
      <c r="AE177" s="109"/>
      <c r="AF177" s="110"/>
      <c r="AG177" s="109"/>
    </row>
    <row r="178" spans="25:33" x14ac:dyDescent="0.3">
      <c r="Y178" s="108"/>
      <c r="Z178" s="110"/>
      <c r="AA178" s="108"/>
      <c r="AB178" s="110"/>
      <c r="AC178" s="110"/>
      <c r="AD178" s="110"/>
      <c r="AE178" s="109"/>
      <c r="AF178" s="110"/>
      <c r="AG178" s="109"/>
    </row>
    <row r="179" spans="25:33" x14ac:dyDescent="0.3">
      <c r="Y179" s="108"/>
      <c r="Z179" s="110"/>
      <c r="AA179" s="108"/>
      <c r="AB179" s="110"/>
      <c r="AC179" s="110"/>
      <c r="AD179" s="110"/>
      <c r="AE179" s="109"/>
      <c r="AF179" s="110"/>
      <c r="AG179" s="109"/>
    </row>
    <row r="180" spans="25:33" x14ac:dyDescent="0.3">
      <c r="Y180" s="108"/>
      <c r="Z180" s="110"/>
      <c r="AA180" s="108"/>
      <c r="AB180" s="110"/>
      <c r="AC180" s="110"/>
      <c r="AD180" s="110"/>
      <c r="AE180" s="109"/>
      <c r="AF180" s="110"/>
      <c r="AG180" s="109"/>
    </row>
    <row r="181" spans="25:33" x14ac:dyDescent="0.3">
      <c r="Y181" s="108"/>
      <c r="Z181" s="110"/>
      <c r="AA181" s="108"/>
      <c r="AB181" s="110"/>
      <c r="AC181" s="110"/>
      <c r="AD181" s="110"/>
      <c r="AE181" s="109"/>
      <c r="AF181" s="110"/>
      <c r="AG181" s="109"/>
    </row>
    <row r="182" spans="25:33" x14ac:dyDescent="0.3">
      <c r="Y182" s="108"/>
      <c r="Z182" s="110"/>
      <c r="AA182" s="108"/>
      <c r="AB182" s="110"/>
      <c r="AC182" s="110"/>
      <c r="AD182" s="110"/>
      <c r="AE182" s="109"/>
      <c r="AF182" s="110"/>
      <c r="AG182" s="109"/>
    </row>
    <row r="183" spans="25:33" x14ac:dyDescent="0.3">
      <c r="Y183" s="108"/>
      <c r="Z183" s="110"/>
      <c r="AA183" s="108"/>
      <c r="AB183" s="110"/>
      <c r="AC183" s="110"/>
      <c r="AD183" s="110"/>
      <c r="AE183" s="109"/>
      <c r="AF183" s="110"/>
      <c r="AG183" s="109"/>
    </row>
    <row r="184" spans="25:33" x14ac:dyDescent="0.3">
      <c r="Y184" s="108"/>
      <c r="Z184" s="110"/>
      <c r="AA184" s="111"/>
      <c r="AB184" s="112"/>
      <c r="AC184" s="112"/>
      <c r="AD184" s="112"/>
      <c r="AE184" s="113"/>
      <c r="AF184" s="110"/>
      <c r="AG184" s="109"/>
    </row>
    <row r="185" spans="25:33" x14ac:dyDescent="0.3">
      <c r="Y185" s="108"/>
      <c r="Z185" s="110"/>
      <c r="AA185" s="110"/>
      <c r="AB185" s="110"/>
      <c r="AC185" s="110"/>
      <c r="AD185" s="110"/>
      <c r="AE185" s="110"/>
      <c r="AF185" s="110"/>
      <c r="AG185" s="109"/>
    </row>
    <row r="186" spans="25:33" x14ac:dyDescent="0.3">
      <c r="Y186" s="111"/>
      <c r="Z186" s="112"/>
      <c r="AA186" s="112"/>
      <c r="AB186" s="112"/>
      <c r="AC186" s="112"/>
      <c r="AD186" s="112"/>
      <c r="AE186" s="112"/>
      <c r="AF186" s="112"/>
      <c r="AG186" s="113"/>
    </row>
  </sheetData>
  <mergeCells count="73">
    <mergeCell ref="G16:H16"/>
    <mergeCell ref="R16:S16"/>
    <mergeCell ref="R30:S30"/>
    <mergeCell ref="K30:L30"/>
    <mergeCell ref="C9:V11"/>
    <mergeCell ref="C13:L14"/>
    <mergeCell ref="C27:L28"/>
    <mergeCell ref="D30:E30"/>
    <mergeCell ref="G30:H30"/>
    <mergeCell ref="N30:O30"/>
    <mergeCell ref="D16:E16"/>
    <mergeCell ref="U53:V53"/>
    <mergeCell ref="U30:V30"/>
    <mergeCell ref="U16:V16"/>
    <mergeCell ref="N16:O16"/>
    <mergeCell ref="K16:L16"/>
    <mergeCell ref="D53:E53"/>
    <mergeCell ref="G53:H53"/>
    <mergeCell ref="K53:L53"/>
    <mergeCell ref="N53:O53"/>
    <mergeCell ref="R53:S53"/>
    <mergeCell ref="U141:V141"/>
    <mergeCell ref="C83:V85"/>
    <mergeCell ref="C120:V122"/>
    <mergeCell ref="C87:L88"/>
    <mergeCell ref="C124:L125"/>
    <mergeCell ref="D90:E90"/>
    <mergeCell ref="G90:H90"/>
    <mergeCell ref="K90:L90"/>
    <mergeCell ref="N90:O90"/>
    <mergeCell ref="R90:S90"/>
    <mergeCell ref="U90:V90"/>
    <mergeCell ref="D127:E127"/>
    <mergeCell ref="G127:H127"/>
    <mergeCell ref="K127:L127"/>
    <mergeCell ref="N127:O127"/>
    <mergeCell ref="R127:S127"/>
    <mergeCell ref="D141:E141"/>
    <mergeCell ref="G141:H141"/>
    <mergeCell ref="K141:L141"/>
    <mergeCell ref="N141:O141"/>
    <mergeCell ref="R141:S141"/>
    <mergeCell ref="C138:L139"/>
    <mergeCell ref="D104:E104"/>
    <mergeCell ref="G104:H104"/>
    <mergeCell ref="K104:L104"/>
    <mergeCell ref="N104:O104"/>
    <mergeCell ref="M14:V15"/>
    <mergeCell ref="Z42:AF43"/>
    <mergeCell ref="Z71:AF72"/>
    <mergeCell ref="U127:V127"/>
    <mergeCell ref="C101:L102"/>
    <mergeCell ref="R104:S104"/>
    <mergeCell ref="U104:V104"/>
    <mergeCell ref="R67:S67"/>
    <mergeCell ref="U67:V67"/>
    <mergeCell ref="C64:L65"/>
    <mergeCell ref="D67:E67"/>
    <mergeCell ref="G67:H67"/>
    <mergeCell ref="K67:L67"/>
    <mergeCell ref="N67:O67"/>
    <mergeCell ref="C46:V48"/>
    <mergeCell ref="C50:L51"/>
    <mergeCell ref="Z100:AF101"/>
    <mergeCell ref="Z129:AF130"/>
    <mergeCell ref="Z158:AF159"/>
    <mergeCell ref="AJ9:AQ11"/>
    <mergeCell ref="AJ13:AQ14"/>
    <mergeCell ref="AJ42:AQ43"/>
    <mergeCell ref="AJ71:AQ72"/>
    <mergeCell ref="AJ100:AQ101"/>
    <mergeCell ref="Z9:AF11"/>
    <mergeCell ref="Z13:AF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1"/>
  <sheetViews>
    <sheetView topLeftCell="A42" zoomScale="80" zoomScaleNormal="80" workbookViewId="0">
      <selection activeCell="A72" sqref="A72"/>
    </sheetView>
  </sheetViews>
  <sheetFormatPr defaultRowHeight="13.2" x14ac:dyDescent="0.25"/>
  <cols>
    <col min="1" max="1" width="20.6640625" style="1" customWidth="1"/>
    <col min="2" max="2" width="12.6640625" style="1" customWidth="1"/>
    <col min="3" max="16384" width="8.88671875" style="1"/>
  </cols>
  <sheetData>
    <row r="2" spans="1:2" x14ac:dyDescent="0.25">
      <c r="A2" s="1" t="s">
        <v>52</v>
      </c>
      <c r="B2" s="1" t="s">
        <v>51</v>
      </c>
    </row>
    <row r="4" spans="1:2" x14ac:dyDescent="0.25">
      <c r="A4" s="1" t="s">
        <v>50</v>
      </c>
      <c r="B4" s="1" t="s">
        <v>49</v>
      </c>
    </row>
    <row r="5" spans="1:2" x14ac:dyDescent="0.25">
      <c r="A5" s="1" t="s">
        <v>48</v>
      </c>
    </row>
    <row r="6" spans="1:2" x14ac:dyDescent="0.25">
      <c r="A6" s="1" t="s">
        <v>47</v>
      </c>
      <c r="B6" s="1" t="s">
        <v>46</v>
      </c>
    </row>
    <row r="7" spans="1:2" x14ac:dyDescent="0.25">
      <c r="A7" s="1" t="s">
        <v>45</v>
      </c>
      <c r="B7" s="41">
        <v>42941</v>
      </c>
    </row>
    <row r="8" spans="1:2" x14ac:dyDescent="0.25">
      <c r="A8" s="1" t="s">
        <v>44</v>
      </c>
      <c r="B8" s="40">
        <v>0.55211805555555549</v>
      </c>
    </row>
    <row r="9" spans="1:2" x14ac:dyDescent="0.25">
      <c r="A9" s="1" t="s">
        <v>43</v>
      </c>
      <c r="B9" s="1" t="s">
        <v>42</v>
      </c>
    </row>
    <row r="10" spans="1:2" x14ac:dyDescent="0.25">
      <c r="A10" s="1" t="s">
        <v>41</v>
      </c>
      <c r="B10" s="1">
        <v>1505287</v>
      </c>
    </row>
    <row r="11" spans="1:2" x14ac:dyDescent="0.25">
      <c r="A11" s="1" t="s">
        <v>40</v>
      </c>
      <c r="B11" s="1" t="s">
        <v>39</v>
      </c>
    </row>
    <row r="13" spans="1:2" x14ac:dyDescent="0.25">
      <c r="A13" s="39" t="s">
        <v>38</v>
      </c>
      <c r="B13" s="38"/>
    </row>
    <row r="14" spans="1:2" x14ac:dyDescent="0.25">
      <c r="A14" s="1" t="s">
        <v>37</v>
      </c>
      <c r="B14" s="1" t="s">
        <v>36</v>
      </c>
    </row>
    <row r="15" spans="1:2" x14ac:dyDescent="0.25">
      <c r="A15" s="1" t="s">
        <v>35</v>
      </c>
    </row>
    <row r="16" spans="1:2" x14ac:dyDescent="0.25">
      <c r="A16" s="1" t="s">
        <v>34</v>
      </c>
      <c r="B16" s="1" t="s">
        <v>33</v>
      </c>
    </row>
    <row r="17" spans="1:2" x14ac:dyDescent="0.25">
      <c r="B17" s="1" t="s">
        <v>32</v>
      </c>
    </row>
    <row r="18" spans="1:2" x14ac:dyDescent="0.25">
      <c r="A18" s="1" t="s">
        <v>28</v>
      </c>
      <c r="B18" s="1" t="s">
        <v>31</v>
      </c>
    </row>
    <row r="19" spans="1:2" x14ac:dyDescent="0.25">
      <c r="A19" s="1" t="s">
        <v>26</v>
      </c>
      <c r="B19" s="1" t="s">
        <v>25</v>
      </c>
    </row>
    <row r="20" spans="1:2" x14ac:dyDescent="0.25">
      <c r="B20" s="1" t="s">
        <v>30</v>
      </c>
    </row>
    <row r="21" spans="1:2" x14ac:dyDescent="0.25">
      <c r="B21" s="1" t="s">
        <v>23</v>
      </c>
    </row>
    <row r="22" spans="1:2" x14ac:dyDescent="0.25">
      <c r="B22" s="1" t="s">
        <v>20</v>
      </c>
    </row>
    <row r="23" spans="1:2" x14ac:dyDescent="0.25">
      <c r="B23" s="1" t="s">
        <v>22</v>
      </c>
    </row>
    <row r="24" spans="1:2" x14ac:dyDescent="0.25">
      <c r="B24" s="1" t="s">
        <v>21</v>
      </c>
    </row>
    <row r="25" spans="1:2" x14ac:dyDescent="0.25">
      <c r="B25" s="1" t="s">
        <v>20</v>
      </c>
    </row>
    <row r="26" spans="1:2" x14ac:dyDescent="0.25">
      <c r="B26" s="1" t="s">
        <v>19</v>
      </c>
    </row>
    <row r="27" spans="1:2" x14ac:dyDescent="0.25">
      <c r="B27" s="1" t="s">
        <v>18</v>
      </c>
    </row>
    <row r="28" spans="1:2" x14ac:dyDescent="0.25">
      <c r="B28" s="1" t="s">
        <v>17</v>
      </c>
    </row>
    <row r="29" spans="1:2" x14ac:dyDescent="0.25">
      <c r="B29" s="1" t="s">
        <v>16</v>
      </c>
    </row>
    <row r="30" spans="1:2" x14ac:dyDescent="0.25">
      <c r="A30" s="1" t="s">
        <v>28</v>
      </c>
      <c r="B30" s="1" t="s">
        <v>27</v>
      </c>
    </row>
    <row r="31" spans="1:2" x14ac:dyDescent="0.25">
      <c r="A31" s="1" t="s">
        <v>26</v>
      </c>
      <c r="B31" s="1" t="s">
        <v>25</v>
      </c>
    </row>
    <row r="32" spans="1:2" x14ac:dyDescent="0.25">
      <c r="B32" s="1" t="s">
        <v>29</v>
      </c>
    </row>
    <row r="33" spans="1:2" x14ac:dyDescent="0.25">
      <c r="B33" s="1" t="s">
        <v>23</v>
      </c>
    </row>
    <row r="34" spans="1:2" x14ac:dyDescent="0.25">
      <c r="B34" s="1" t="s">
        <v>20</v>
      </c>
    </row>
    <row r="35" spans="1:2" x14ac:dyDescent="0.25">
      <c r="B35" s="1" t="s">
        <v>22</v>
      </c>
    </row>
    <row r="36" spans="1:2" x14ac:dyDescent="0.25">
      <c r="B36" s="1" t="s">
        <v>21</v>
      </c>
    </row>
    <row r="37" spans="1:2" x14ac:dyDescent="0.25">
      <c r="B37" s="1" t="s">
        <v>20</v>
      </c>
    </row>
    <row r="38" spans="1:2" x14ac:dyDescent="0.25">
      <c r="B38" s="1" t="s">
        <v>19</v>
      </c>
    </row>
    <row r="39" spans="1:2" x14ac:dyDescent="0.25">
      <c r="B39" s="1" t="s">
        <v>18</v>
      </c>
    </row>
    <row r="40" spans="1:2" x14ac:dyDescent="0.25">
      <c r="B40" s="1" t="s">
        <v>17</v>
      </c>
    </row>
    <row r="41" spans="1:2" x14ac:dyDescent="0.25">
      <c r="B41" s="1" t="s">
        <v>16</v>
      </c>
    </row>
    <row r="42" spans="1:2" x14ac:dyDescent="0.25">
      <c r="A42" s="1" t="s">
        <v>28</v>
      </c>
      <c r="B42" s="1" t="s">
        <v>27</v>
      </c>
    </row>
    <row r="43" spans="1:2" x14ac:dyDescent="0.25">
      <c r="A43" s="1" t="s">
        <v>26</v>
      </c>
      <c r="B43" s="1" t="s">
        <v>25</v>
      </c>
    </row>
    <row r="44" spans="1:2" x14ac:dyDescent="0.25">
      <c r="B44" s="1" t="s">
        <v>24</v>
      </c>
    </row>
    <row r="45" spans="1:2" x14ac:dyDescent="0.25">
      <c r="B45" s="1" t="s">
        <v>23</v>
      </c>
    </row>
    <row r="46" spans="1:2" x14ac:dyDescent="0.25">
      <c r="B46" s="1" t="s">
        <v>20</v>
      </c>
    </row>
    <row r="47" spans="1:2" x14ac:dyDescent="0.25">
      <c r="B47" s="1" t="s">
        <v>22</v>
      </c>
    </row>
    <row r="48" spans="1:2" x14ac:dyDescent="0.25">
      <c r="B48" s="1" t="s">
        <v>21</v>
      </c>
    </row>
    <row r="49" spans="1:15" x14ac:dyDescent="0.25">
      <c r="B49" s="1" t="s">
        <v>20</v>
      </c>
    </row>
    <row r="50" spans="1:15" x14ac:dyDescent="0.25">
      <c r="B50" s="1" t="s">
        <v>19</v>
      </c>
    </row>
    <row r="51" spans="1:15" x14ac:dyDescent="0.25">
      <c r="B51" s="1" t="s">
        <v>18</v>
      </c>
    </row>
    <row r="52" spans="1:15" x14ac:dyDescent="0.25">
      <c r="B52" s="1" t="s">
        <v>17</v>
      </c>
    </row>
    <row r="53" spans="1:15" x14ac:dyDescent="0.25">
      <c r="B53" s="1" t="s">
        <v>16</v>
      </c>
    </row>
    <row r="55" spans="1:15" x14ac:dyDescent="0.25">
      <c r="A55" s="39" t="s">
        <v>15</v>
      </c>
      <c r="B55" s="38"/>
    </row>
    <row r="56" spans="1:15" x14ac:dyDescent="0.25">
      <c r="A56" s="1" t="s">
        <v>14</v>
      </c>
      <c r="B56" s="1">
        <v>37</v>
      </c>
    </row>
    <row r="57" spans="1:15" x14ac:dyDescent="0.25">
      <c r="A57" s="1" t="s">
        <v>14</v>
      </c>
      <c r="B57" s="1">
        <v>37</v>
      </c>
    </row>
    <row r="58" spans="1:15" x14ac:dyDescent="0.25">
      <c r="A58" s="1" t="s">
        <v>14</v>
      </c>
      <c r="B58" s="1">
        <v>37</v>
      </c>
    </row>
    <row r="59" spans="1:15" x14ac:dyDescent="0.25">
      <c r="A59" s="1" t="s">
        <v>14</v>
      </c>
      <c r="B59" s="1">
        <v>37</v>
      </c>
    </row>
    <row r="60" spans="1:15" x14ac:dyDescent="0.25">
      <c r="A60" s="1" t="s">
        <v>14</v>
      </c>
      <c r="B60" s="1">
        <v>37</v>
      </c>
    </row>
    <row r="61" spans="1:15" x14ac:dyDescent="0.25">
      <c r="A61" s="1" t="s">
        <v>14</v>
      </c>
      <c r="B61" s="1">
        <v>37</v>
      </c>
    </row>
    <row r="62" spans="1:15" x14ac:dyDescent="0.25">
      <c r="C62" s="1" t="s">
        <v>57</v>
      </c>
      <c r="F62" s="1" t="s">
        <v>87</v>
      </c>
      <c r="I62" s="1" t="s">
        <v>58</v>
      </c>
    </row>
    <row r="63" spans="1:15" x14ac:dyDescent="0.25">
      <c r="B63" s="37"/>
      <c r="C63" s="36">
        <v>1</v>
      </c>
      <c r="D63" s="36">
        <v>2</v>
      </c>
      <c r="E63" s="36">
        <v>3</v>
      </c>
      <c r="F63" s="36">
        <v>4</v>
      </c>
      <c r="G63" s="36">
        <v>5</v>
      </c>
      <c r="H63" s="36">
        <v>6</v>
      </c>
      <c r="I63" s="36">
        <v>7</v>
      </c>
      <c r="J63" s="36">
        <v>8</v>
      </c>
      <c r="K63" s="36">
        <v>9</v>
      </c>
      <c r="L63" s="36">
        <v>10</v>
      </c>
      <c r="M63" s="36">
        <v>11</v>
      </c>
      <c r="N63" s="36">
        <v>12</v>
      </c>
    </row>
    <row r="64" spans="1:15" ht="19.2" x14ac:dyDescent="0.25">
      <c r="A64" s="1" t="s">
        <v>88</v>
      </c>
      <c r="B64" s="164" t="s">
        <v>13</v>
      </c>
      <c r="C64" s="35">
        <v>11596</v>
      </c>
      <c r="D64" s="34">
        <v>12238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5</v>
      </c>
    </row>
    <row r="65" spans="1:15" ht="19.2" x14ac:dyDescent="0.25">
      <c r="A65" s="1" t="s">
        <v>90</v>
      </c>
      <c r="B65" s="165"/>
      <c r="C65" s="30">
        <v>10031</v>
      </c>
      <c r="D65" s="30">
        <v>10532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2" t="s">
        <v>4</v>
      </c>
    </row>
    <row r="66" spans="1:15" ht="19.2" x14ac:dyDescent="0.25">
      <c r="A66" s="1" t="s">
        <v>88</v>
      </c>
      <c r="B66" s="165"/>
      <c r="C66" s="6"/>
      <c r="D66" s="6"/>
      <c r="E66" s="6"/>
      <c r="F66" s="33">
        <v>14517</v>
      </c>
      <c r="G66" s="30">
        <v>16010</v>
      </c>
      <c r="H66" s="6"/>
      <c r="I66" s="6"/>
      <c r="J66" s="6"/>
      <c r="K66" s="6"/>
      <c r="L66" s="6"/>
      <c r="M66" s="6"/>
      <c r="N66" s="6"/>
      <c r="O66" s="2" t="s">
        <v>3</v>
      </c>
    </row>
    <row r="67" spans="1:15" ht="19.2" x14ac:dyDescent="0.25">
      <c r="A67" s="1" t="s">
        <v>90</v>
      </c>
      <c r="B67" s="165"/>
      <c r="C67" s="6"/>
      <c r="D67" s="6"/>
      <c r="E67" s="6"/>
      <c r="F67" s="15">
        <v>13993</v>
      </c>
      <c r="G67" s="30">
        <v>15223</v>
      </c>
      <c r="H67" s="6"/>
      <c r="I67" s="6"/>
      <c r="J67" s="6"/>
      <c r="K67" s="6"/>
      <c r="L67" s="6"/>
      <c r="M67" s="6"/>
      <c r="N67" s="6"/>
      <c r="O67" s="2" t="s">
        <v>2</v>
      </c>
    </row>
    <row r="68" spans="1:15" ht="19.2" x14ac:dyDescent="0.25">
      <c r="A68" s="1" t="s">
        <v>88</v>
      </c>
      <c r="B68" s="165"/>
      <c r="C68" s="6"/>
      <c r="D68" s="6"/>
      <c r="E68" s="6"/>
      <c r="F68" s="6"/>
      <c r="G68" s="6"/>
      <c r="H68" s="6"/>
      <c r="I68" s="18">
        <v>9274</v>
      </c>
      <c r="J68" s="31">
        <v>9590</v>
      </c>
      <c r="K68" s="6"/>
      <c r="L68" s="6"/>
      <c r="M68" s="6"/>
      <c r="N68" s="6"/>
      <c r="O68" s="2" t="s">
        <v>1</v>
      </c>
    </row>
    <row r="69" spans="1:15" ht="19.2" x14ac:dyDescent="0.25">
      <c r="A69" s="1" t="s">
        <v>89</v>
      </c>
      <c r="B69" s="166"/>
      <c r="C69" s="3"/>
      <c r="D69" s="3"/>
      <c r="E69" s="3"/>
      <c r="F69" s="3"/>
      <c r="G69" s="3"/>
      <c r="H69" s="3"/>
      <c r="I69" s="25">
        <v>6902</v>
      </c>
      <c r="J69" s="24">
        <v>7207</v>
      </c>
      <c r="K69" s="3"/>
      <c r="L69" s="3"/>
      <c r="M69" s="3"/>
      <c r="N69" s="3"/>
      <c r="O69" s="2" t="s">
        <v>0</v>
      </c>
    </row>
    <row r="70" spans="1:15" ht="19.2" x14ac:dyDescent="0.25">
      <c r="B70" s="164" t="s">
        <v>12</v>
      </c>
      <c r="C70" s="32">
        <v>10240</v>
      </c>
      <c r="D70" s="21">
        <v>9697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" t="s">
        <v>5</v>
      </c>
    </row>
    <row r="71" spans="1:15" ht="19.2" x14ac:dyDescent="0.25">
      <c r="B71" s="165"/>
      <c r="C71" s="8">
        <v>7958</v>
      </c>
      <c r="D71" s="19">
        <v>7334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2" t="s">
        <v>4</v>
      </c>
    </row>
    <row r="72" spans="1:15" ht="19.2" x14ac:dyDescent="0.25">
      <c r="B72" s="165"/>
      <c r="C72" s="6"/>
      <c r="D72" s="6"/>
      <c r="E72" s="6"/>
      <c r="F72" s="16">
        <v>9556</v>
      </c>
      <c r="G72" s="27">
        <v>9922</v>
      </c>
      <c r="H72" s="6"/>
      <c r="I72" s="6"/>
      <c r="J72" s="6"/>
      <c r="K72" s="6"/>
      <c r="L72" s="6"/>
      <c r="M72" s="6"/>
      <c r="N72" s="6"/>
      <c r="O72" s="2" t="s">
        <v>3</v>
      </c>
    </row>
    <row r="73" spans="1:15" ht="19.2" x14ac:dyDescent="0.25">
      <c r="B73" s="165"/>
      <c r="C73" s="6"/>
      <c r="D73" s="6"/>
      <c r="E73" s="6"/>
      <c r="F73" s="17">
        <v>7466</v>
      </c>
      <c r="G73" s="26">
        <v>7849</v>
      </c>
      <c r="H73" s="6"/>
      <c r="I73" s="6"/>
      <c r="J73" s="6"/>
      <c r="K73" s="6"/>
      <c r="L73" s="6"/>
      <c r="M73" s="6"/>
      <c r="N73" s="6"/>
      <c r="O73" s="2" t="s">
        <v>2</v>
      </c>
    </row>
    <row r="74" spans="1:15" ht="19.2" x14ac:dyDescent="0.25">
      <c r="B74" s="165"/>
      <c r="C74" s="6"/>
      <c r="D74" s="6"/>
      <c r="E74" s="6"/>
      <c r="F74" s="6"/>
      <c r="G74" s="6"/>
      <c r="H74" s="6"/>
      <c r="I74" s="19">
        <v>9213</v>
      </c>
      <c r="J74" s="31">
        <v>9605</v>
      </c>
      <c r="K74" s="6"/>
      <c r="L74" s="6"/>
      <c r="M74" s="6"/>
      <c r="N74" s="6"/>
      <c r="O74" s="2" t="s">
        <v>1</v>
      </c>
    </row>
    <row r="75" spans="1:15" ht="19.2" x14ac:dyDescent="0.25">
      <c r="B75" s="166"/>
      <c r="C75" s="3"/>
      <c r="D75" s="3"/>
      <c r="E75" s="3"/>
      <c r="F75" s="3"/>
      <c r="G75" s="3"/>
      <c r="H75" s="3"/>
      <c r="I75" s="25">
        <v>6967</v>
      </c>
      <c r="J75" s="25">
        <v>7039</v>
      </c>
      <c r="K75" s="3"/>
      <c r="L75" s="3"/>
      <c r="M75" s="3"/>
      <c r="N75" s="3"/>
      <c r="O75" s="2" t="s">
        <v>0</v>
      </c>
    </row>
    <row r="76" spans="1:15" ht="19.2" x14ac:dyDescent="0.25">
      <c r="B76" s="164" t="s">
        <v>11</v>
      </c>
      <c r="C76" s="12">
        <v>8936</v>
      </c>
      <c r="D76" s="29">
        <v>9200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" t="s">
        <v>5</v>
      </c>
    </row>
    <row r="77" spans="1:15" ht="19.2" x14ac:dyDescent="0.25">
      <c r="B77" s="165"/>
      <c r="C77" s="19">
        <v>6950</v>
      </c>
      <c r="D77" s="19">
        <v>7236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2" t="s">
        <v>4</v>
      </c>
    </row>
    <row r="78" spans="1:15" ht="19.2" x14ac:dyDescent="0.25">
      <c r="B78" s="165"/>
      <c r="C78" s="6"/>
      <c r="D78" s="6"/>
      <c r="E78" s="6"/>
      <c r="F78" s="27">
        <v>9904</v>
      </c>
      <c r="G78" s="27">
        <v>10376</v>
      </c>
      <c r="H78" s="6"/>
      <c r="I78" s="6"/>
      <c r="J78" s="6"/>
      <c r="K78" s="6"/>
      <c r="L78" s="6"/>
      <c r="M78" s="6"/>
      <c r="N78" s="6"/>
      <c r="O78" s="2" t="s">
        <v>3</v>
      </c>
    </row>
    <row r="79" spans="1:15" ht="19.2" x14ac:dyDescent="0.25">
      <c r="B79" s="165"/>
      <c r="C79" s="6"/>
      <c r="D79" s="6"/>
      <c r="E79" s="6"/>
      <c r="F79" s="26">
        <v>7740</v>
      </c>
      <c r="G79" s="26">
        <v>7859</v>
      </c>
      <c r="H79" s="6"/>
      <c r="I79" s="6"/>
      <c r="J79" s="6"/>
      <c r="K79" s="6"/>
      <c r="L79" s="6"/>
      <c r="M79" s="6"/>
      <c r="N79" s="6"/>
      <c r="O79" s="2" t="s">
        <v>2</v>
      </c>
    </row>
    <row r="80" spans="1:15" ht="19.2" x14ac:dyDescent="0.25">
      <c r="B80" s="165"/>
      <c r="C80" s="6"/>
      <c r="D80" s="6"/>
      <c r="E80" s="6"/>
      <c r="F80" s="6"/>
      <c r="G80" s="6"/>
      <c r="H80" s="6"/>
      <c r="I80" s="31">
        <v>9590</v>
      </c>
      <c r="J80" s="8">
        <v>9494</v>
      </c>
      <c r="K80" s="6"/>
      <c r="L80" s="6"/>
      <c r="M80" s="6"/>
      <c r="N80" s="6"/>
      <c r="O80" s="2" t="s">
        <v>1</v>
      </c>
    </row>
    <row r="81" spans="2:15" ht="19.2" x14ac:dyDescent="0.25">
      <c r="B81" s="166"/>
      <c r="C81" s="3"/>
      <c r="D81" s="3"/>
      <c r="E81" s="3"/>
      <c r="F81" s="3"/>
      <c r="G81" s="3"/>
      <c r="H81" s="3"/>
      <c r="I81" s="24">
        <v>7148</v>
      </c>
      <c r="J81" s="24">
        <v>7336</v>
      </c>
      <c r="K81" s="3"/>
      <c r="L81" s="3"/>
      <c r="M81" s="3"/>
      <c r="N81" s="3"/>
      <c r="O81" s="2" t="s">
        <v>0</v>
      </c>
    </row>
    <row r="82" spans="2:15" ht="19.2" x14ac:dyDescent="0.25">
      <c r="B82" s="164" t="s">
        <v>10</v>
      </c>
      <c r="C82" s="29">
        <v>9180</v>
      </c>
      <c r="D82" s="12">
        <v>8920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" t="s">
        <v>5</v>
      </c>
    </row>
    <row r="83" spans="2:15" ht="19.2" x14ac:dyDescent="0.25">
      <c r="B83" s="165"/>
      <c r="C83" s="7">
        <v>6878</v>
      </c>
      <c r="D83" s="7">
        <v>6774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2" t="s">
        <v>4</v>
      </c>
    </row>
    <row r="84" spans="2:15" ht="19.2" x14ac:dyDescent="0.25">
      <c r="B84" s="165"/>
      <c r="C84" s="6"/>
      <c r="D84" s="6"/>
      <c r="E84" s="6"/>
      <c r="F84" s="16">
        <v>9604</v>
      </c>
      <c r="G84" s="16">
        <v>9552</v>
      </c>
      <c r="H84" s="6"/>
      <c r="I84" s="6"/>
      <c r="J84" s="6"/>
      <c r="K84" s="6"/>
      <c r="L84" s="6"/>
      <c r="M84" s="6"/>
      <c r="N84" s="6"/>
      <c r="O84" s="2" t="s">
        <v>3</v>
      </c>
    </row>
    <row r="85" spans="2:15" ht="19.2" x14ac:dyDescent="0.25">
      <c r="B85" s="165"/>
      <c r="C85" s="6"/>
      <c r="D85" s="6"/>
      <c r="E85" s="6"/>
      <c r="F85" s="17">
        <v>7291</v>
      </c>
      <c r="G85" s="17">
        <v>7387</v>
      </c>
      <c r="H85" s="6"/>
      <c r="I85" s="6"/>
      <c r="J85" s="6"/>
      <c r="K85" s="6"/>
      <c r="L85" s="6"/>
      <c r="M85" s="6"/>
      <c r="N85" s="6"/>
      <c r="O85" s="2" t="s">
        <v>2</v>
      </c>
    </row>
    <row r="86" spans="2:15" ht="19.2" x14ac:dyDescent="0.25">
      <c r="B86" s="165"/>
      <c r="C86" s="6"/>
      <c r="D86" s="6"/>
      <c r="E86" s="6"/>
      <c r="F86" s="6"/>
      <c r="G86" s="6"/>
      <c r="H86" s="6"/>
      <c r="I86" s="30">
        <v>10114</v>
      </c>
      <c r="J86" s="18">
        <v>9301</v>
      </c>
      <c r="K86" s="6"/>
      <c r="L86" s="6"/>
      <c r="M86" s="6"/>
      <c r="N86" s="6"/>
      <c r="O86" s="2" t="s">
        <v>1</v>
      </c>
    </row>
    <row r="87" spans="2:15" ht="19.2" x14ac:dyDescent="0.25">
      <c r="B87" s="166"/>
      <c r="C87" s="3"/>
      <c r="D87" s="3"/>
      <c r="E87" s="3"/>
      <c r="F87" s="3"/>
      <c r="G87" s="3"/>
      <c r="H87" s="3"/>
      <c r="I87" s="14">
        <v>7764</v>
      </c>
      <c r="J87" s="25">
        <v>6873</v>
      </c>
      <c r="K87" s="3"/>
      <c r="L87" s="3"/>
      <c r="M87" s="3"/>
      <c r="N87" s="3"/>
      <c r="O87" s="2" t="s">
        <v>0</v>
      </c>
    </row>
    <row r="88" spans="2:15" ht="19.2" x14ac:dyDescent="0.25">
      <c r="B88" s="164" t="s">
        <v>9</v>
      </c>
      <c r="C88" s="29">
        <v>9101</v>
      </c>
      <c r="D88" s="28">
        <v>9522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2" t="s">
        <v>5</v>
      </c>
    </row>
    <row r="89" spans="2:15" ht="19.2" x14ac:dyDescent="0.25">
      <c r="B89" s="165"/>
      <c r="C89" s="19">
        <v>7056</v>
      </c>
      <c r="D89" s="18">
        <v>7427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2" t="s">
        <v>4</v>
      </c>
    </row>
    <row r="90" spans="2:15" ht="19.2" x14ac:dyDescent="0.25">
      <c r="B90" s="165"/>
      <c r="C90" s="6"/>
      <c r="D90" s="6"/>
      <c r="E90" s="6"/>
      <c r="F90" s="16">
        <v>9674</v>
      </c>
      <c r="G90" s="27">
        <v>10158</v>
      </c>
      <c r="H90" s="6"/>
      <c r="I90" s="6"/>
      <c r="J90" s="6"/>
      <c r="K90" s="6"/>
      <c r="L90" s="6"/>
      <c r="M90" s="6"/>
      <c r="N90" s="6"/>
      <c r="O90" s="2" t="s">
        <v>3</v>
      </c>
    </row>
    <row r="91" spans="2:15" ht="19.2" x14ac:dyDescent="0.25">
      <c r="B91" s="165"/>
      <c r="C91" s="6"/>
      <c r="D91" s="6"/>
      <c r="E91" s="6"/>
      <c r="F91" s="17">
        <v>7516</v>
      </c>
      <c r="G91" s="26">
        <v>7684</v>
      </c>
      <c r="H91" s="6"/>
      <c r="I91" s="6"/>
      <c r="J91" s="6"/>
      <c r="K91" s="6"/>
      <c r="L91" s="6"/>
      <c r="M91" s="6"/>
      <c r="N91" s="6"/>
      <c r="O91" s="2" t="s">
        <v>2</v>
      </c>
    </row>
    <row r="92" spans="2:15" ht="19.2" x14ac:dyDescent="0.25">
      <c r="B92" s="165"/>
      <c r="C92" s="6"/>
      <c r="D92" s="6"/>
      <c r="E92" s="6"/>
      <c r="F92" s="6"/>
      <c r="G92" s="6"/>
      <c r="H92" s="6"/>
      <c r="I92" s="19">
        <v>9176</v>
      </c>
      <c r="J92" s="8">
        <v>9406</v>
      </c>
      <c r="K92" s="6"/>
      <c r="L92" s="6"/>
      <c r="M92" s="6"/>
      <c r="N92" s="6"/>
      <c r="O92" s="2" t="s">
        <v>1</v>
      </c>
    </row>
    <row r="93" spans="2:15" ht="19.2" x14ac:dyDescent="0.25">
      <c r="B93" s="166"/>
      <c r="C93" s="3"/>
      <c r="D93" s="3"/>
      <c r="E93" s="3"/>
      <c r="F93" s="3"/>
      <c r="G93" s="3"/>
      <c r="H93" s="3"/>
      <c r="I93" s="25">
        <v>6900</v>
      </c>
      <c r="J93" s="24">
        <v>7150</v>
      </c>
      <c r="K93" s="3"/>
      <c r="L93" s="3"/>
      <c r="M93" s="3"/>
      <c r="N93" s="3"/>
      <c r="O93" s="2" t="s">
        <v>0</v>
      </c>
    </row>
    <row r="94" spans="2:15" ht="19.2" x14ac:dyDescent="0.25">
      <c r="B94" s="164" t="s">
        <v>8</v>
      </c>
      <c r="C94" s="23">
        <v>8040</v>
      </c>
      <c r="D94" s="23">
        <v>8105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2" t="s">
        <v>5</v>
      </c>
    </row>
    <row r="95" spans="2:15" ht="19.2" x14ac:dyDescent="0.25">
      <c r="B95" s="165"/>
      <c r="C95" s="9">
        <v>3322</v>
      </c>
      <c r="D95" s="9">
        <v>3256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2" t="s">
        <v>4</v>
      </c>
    </row>
    <row r="96" spans="2:15" ht="19.2" x14ac:dyDescent="0.25">
      <c r="B96" s="165"/>
      <c r="C96" s="6"/>
      <c r="D96" s="6"/>
      <c r="E96" s="6"/>
      <c r="F96" s="9">
        <v>8125</v>
      </c>
      <c r="G96" s="10">
        <v>9196</v>
      </c>
      <c r="H96" s="6"/>
      <c r="I96" s="6"/>
      <c r="J96" s="6"/>
      <c r="K96" s="6"/>
      <c r="L96" s="6"/>
      <c r="M96" s="6"/>
      <c r="N96" s="6"/>
      <c r="O96" s="2" t="s">
        <v>3</v>
      </c>
    </row>
    <row r="97" spans="2:15" ht="19.2" x14ac:dyDescent="0.25">
      <c r="B97" s="165"/>
      <c r="C97" s="6"/>
      <c r="D97" s="6"/>
      <c r="E97" s="6"/>
      <c r="F97" s="9">
        <v>3411</v>
      </c>
      <c r="G97" s="9">
        <v>3781</v>
      </c>
      <c r="H97" s="6"/>
      <c r="I97" s="6"/>
      <c r="J97" s="6"/>
      <c r="K97" s="6"/>
      <c r="L97" s="6"/>
      <c r="M97" s="6"/>
      <c r="N97" s="6"/>
      <c r="O97" s="2" t="s">
        <v>2</v>
      </c>
    </row>
    <row r="98" spans="2:15" ht="19.2" x14ac:dyDescent="0.25">
      <c r="B98" s="165"/>
      <c r="C98" s="6"/>
      <c r="D98" s="6"/>
      <c r="E98" s="6"/>
      <c r="F98" s="6"/>
      <c r="G98" s="6"/>
      <c r="H98" s="6"/>
      <c r="I98" s="10">
        <v>8338</v>
      </c>
      <c r="J98" s="9">
        <v>8045</v>
      </c>
      <c r="K98" s="6"/>
      <c r="L98" s="6"/>
      <c r="M98" s="6"/>
      <c r="N98" s="6"/>
      <c r="O98" s="2" t="s">
        <v>1</v>
      </c>
    </row>
    <row r="99" spans="2:15" ht="19.2" x14ac:dyDescent="0.25">
      <c r="B99" s="166"/>
      <c r="C99" s="3"/>
      <c r="D99" s="3"/>
      <c r="E99" s="3"/>
      <c r="F99" s="3"/>
      <c r="G99" s="3"/>
      <c r="H99" s="3"/>
      <c r="I99" s="22">
        <v>3365</v>
      </c>
      <c r="J99" s="22">
        <v>3309</v>
      </c>
      <c r="K99" s="3"/>
      <c r="L99" s="3"/>
      <c r="M99" s="3"/>
      <c r="N99" s="3"/>
      <c r="O99" s="2" t="s">
        <v>0</v>
      </c>
    </row>
    <row r="100" spans="2:15" ht="19.2" x14ac:dyDescent="0.25">
      <c r="B100" s="164" t="s">
        <v>7</v>
      </c>
      <c r="C100" s="21">
        <v>9777</v>
      </c>
      <c r="D100" s="20">
        <v>10594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2" t="s">
        <v>5</v>
      </c>
    </row>
    <row r="101" spans="2:15" ht="19.2" x14ac:dyDescent="0.25">
      <c r="B101" s="165"/>
      <c r="C101" s="19">
        <v>7153</v>
      </c>
      <c r="D101" s="18">
        <v>7589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" t="s">
        <v>4</v>
      </c>
    </row>
    <row r="102" spans="2:15" ht="19.2" x14ac:dyDescent="0.25">
      <c r="B102" s="165"/>
      <c r="C102" s="6"/>
      <c r="D102" s="6"/>
      <c r="E102" s="6"/>
      <c r="F102" s="16">
        <v>9599</v>
      </c>
      <c r="G102" s="9">
        <v>8558</v>
      </c>
      <c r="H102" s="6"/>
      <c r="I102" s="6"/>
      <c r="J102" s="6"/>
      <c r="K102" s="6"/>
      <c r="L102" s="6"/>
      <c r="M102" s="6"/>
      <c r="N102" s="6"/>
      <c r="O102" s="2" t="s">
        <v>3</v>
      </c>
    </row>
    <row r="103" spans="2:15" ht="19.2" x14ac:dyDescent="0.25">
      <c r="B103" s="165"/>
      <c r="C103" s="6"/>
      <c r="D103" s="6"/>
      <c r="E103" s="6"/>
      <c r="F103" s="17">
        <v>7378</v>
      </c>
      <c r="G103" s="16">
        <v>5942</v>
      </c>
      <c r="H103" s="6"/>
      <c r="I103" s="6"/>
      <c r="J103" s="6"/>
      <c r="K103" s="6"/>
      <c r="L103" s="6"/>
      <c r="M103" s="6"/>
      <c r="N103" s="6"/>
      <c r="O103" s="2" t="s">
        <v>2</v>
      </c>
    </row>
    <row r="104" spans="2:15" ht="19.2" x14ac:dyDescent="0.25">
      <c r="B104" s="165"/>
      <c r="C104" s="6"/>
      <c r="D104" s="6"/>
      <c r="E104" s="6"/>
      <c r="F104" s="6"/>
      <c r="G104" s="6"/>
      <c r="H104" s="6"/>
      <c r="I104" s="15">
        <v>9852</v>
      </c>
      <c r="J104" s="7">
        <v>8968</v>
      </c>
      <c r="K104" s="6"/>
      <c r="L104" s="6"/>
      <c r="M104" s="6"/>
      <c r="N104" s="6"/>
      <c r="O104" s="2" t="s">
        <v>1</v>
      </c>
    </row>
    <row r="105" spans="2:15" ht="19.2" x14ac:dyDescent="0.25">
      <c r="B105" s="166"/>
      <c r="C105" s="3"/>
      <c r="D105" s="3"/>
      <c r="E105" s="3"/>
      <c r="F105" s="3"/>
      <c r="G105" s="3"/>
      <c r="H105" s="3"/>
      <c r="I105" s="14">
        <v>7471</v>
      </c>
      <c r="J105" s="13">
        <v>6460</v>
      </c>
      <c r="K105" s="3"/>
      <c r="L105" s="3"/>
      <c r="M105" s="3"/>
      <c r="N105" s="3"/>
      <c r="O105" s="2" t="s">
        <v>0</v>
      </c>
    </row>
    <row r="106" spans="2:15" ht="19.2" x14ac:dyDescent="0.25">
      <c r="B106" s="164" t="s">
        <v>6</v>
      </c>
      <c r="C106" s="12">
        <v>8884</v>
      </c>
      <c r="D106" s="12">
        <v>8714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2" t="s">
        <v>5</v>
      </c>
    </row>
    <row r="107" spans="2:15" ht="19.2" x14ac:dyDescent="0.25">
      <c r="B107" s="165"/>
      <c r="C107" s="9">
        <v>3660</v>
      </c>
      <c r="D107" s="9">
        <v>3651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" t="s">
        <v>4</v>
      </c>
    </row>
    <row r="108" spans="2:15" ht="19.2" x14ac:dyDescent="0.25">
      <c r="B108" s="165"/>
      <c r="C108" s="6"/>
      <c r="D108" s="6"/>
      <c r="E108" s="6"/>
      <c r="F108" s="10">
        <v>9014</v>
      </c>
      <c r="G108" s="10">
        <v>9194</v>
      </c>
      <c r="H108" s="6"/>
      <c r="I108" s="6"/>
      <c r="J108" s="6"/>
      <c r="K108" s="6"/>
      <c r="L108" s="6"/>
      <c r="M108" s="6"/>
      <c r="N108" s="6"/>
      <c r="O108" s="2" t="s">
        <v>3</v>
      </c>
    </row>
    <row r="109" spans="2:15" ht="19.2" x14ac:dyDescent="0.25">
      <c r="B109" s="165"/>
      <c r="C109" s="6"/>
      <c r="D109" s="6"/>
      <c r="E109" s="6"/>
      <c r="F109" s="9">
        <v>3706</v>
      </c>
      <c r="G109" s="9">
        <v>3780</v>
      </c>
      <c r="H109" s="6"/>
      <c r="I109" s="6"/>
      <c r="J109" s="6"/>
      <c r="K109" s="6"/>
      <c r="L109" s="6"/>
      <c r="M109" s="6"/>
      <c r="N109" s="6"/>
      <c r="O109" s="2" t="s">
        <v>2</v>
      </c>
    </row>
    <row r="110" spans="2:15" ht="19.2" x14ac:dyDescent="0.25">
      <c r="B110" s="165"/>
      <c r="C110" s="6"/>
      <c r="D110" s="6"/>
      <c r="E110" s="6"/>
      <c r="F110" s="6"/>
      <c r="G110" s="6"/>
      <c r="H110" s="6"/>
      <c r="I110" s="8">
        <v>9487</v>
      </c>
      <c r="J110" s="7">
        <v>9068</v>
      </c>
      <c r="K110" s="6"/>
      <c r="L110" s="6"/>
      <c r="M110" s="6"/>
      <c r="N110" s="6"/>
      <c r="O110" s="2" t="s">
        <v>1</v>
      </c>
    </row>
    <row r="111" spans="2:15" ht="19.2" x14ac:dyDescent="0.25">
      <c r="B111" s="166"/>
      <c r="C111" s="3"/>
      <c r="D111" s="3"/>
      <c r="E111" s="3"/>
      <c r="F111" s="3"/>
      <c r="G111" s="3"/>
      <c r="H111" s="3"/>
      <c r="I111" s="5">
        <v>4059</v>
      </c>
      <c r="J111" s="4">
        <v>3762</v>
      </c>
      <c r="K111" s="3"/>
      <c r="L111" s="3"/>
      <c r="M111" s="3"/>
      <c r="N111" s="3"/>
      <c r="O111" s="2" t="s">
        <v>0</v>
      </c>
    </row>
  </sheetData>
  <mergeCells count="8">
    <mergeCell ref="B100:B105"/>
    <mergeCell ref="B106:B111"/>
    <mergeCell ref="B64:B69"/>
    <mergeCell ref="B70:B75"/>
    <mergeCell ref="B76:B81"/>
    <mergeCell ref="B82:B87"/>
    <mergeCell ref="B88:B93"/>
    <mergeCell ref="B94:B99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0"/>
  <sheetViews>
    <sheetView topLeftCell="A48" zoomScale="80" zoomScaleNormal="80" workbookViewId="0">
      <selection activeCell="A74" sqref="A74"/>
    </sheetView>
  </sheetViews>
  <sheetFormatPr defaultRowHeight="13.2" x14ac:dyDescent="0.25"/>
  <cols>
    <col min="1" max="1" width="20.6640625" style="1" customWidth="1"/>
    <col min="2" max="2" width="12.6640625" style="1" customWidth="1"/>
    <col min="3" max="16384" width="8.88671875" style="1"/>
  </cols>
  <sheetData>
    <row r="2" spans="1:2" x14ac:dyDescent="0.25">
      <c r="A2" s="1" t="s">
        <v>52</v>
      </c>
      <c r="B2" s="1" t="s">
        <v>51</v>
      </c>
    </row>
    <row r="4" spans="1:2" x14ac:dyDescent="0.25">
      <c r="A4" s="1" t="s">
        <v>50</v>
      </c>
      <c r="B4" s="1" t="s">
        <v>53</v>
      </c>
    </row>
    <row r="5" spans="1:2" x14ac:dyDescent="0.25">
      <c r="A5" s="1" t="s">
        <v>48</v>
      </c>
    </row>
    <row r="6" spans="1:2" x14ac:dyDescent="0.25">
      <c r="A6" s="1" t="s">
        <v>47</v>
      </c>
      <c r="B6" s="1" t="s">
        <v>46</v>
      </c>
    </row>
    <row r="7" spans="1:2" x14ac:dyDescent="0.25">
      <c r="A7" s="1" t="s">
        <v>45</v>
      </c>
      <c r="B7" s="41">
        <v>42941</v>
      </c>
    </row>
    <row r="8" spans="1:2" x14ac:dyDescent="0.25">
      <c r="A8" s="1" t="s">
        <v>44</v>
      </c>
      <c r="B8" s="40">
        <v>0.56259259259259264</v>
      </c>
    </row>
    <row r="9" spans="1:2" x14ac:dyDescent="0.25">
      <c r="A9" s="1" t="s">
        <v>43</v>
      </c>
      <c r="B9" s="1" t="s">
        <v>42</v>
      </c>
    </row>
    <row r="10" spans="1:2" x14ac:dyDescent="0.25">
      <c r="A10" s="1" t="s">
        <v>41</v>
      </c>
      <c r="B10" s="1">
        <v>1505287</v>
      </c>
    </row>
    <row r="11" spans="1:2" x14ac:dyDescent="0.25">
      <c r="A11" s="1" t="s">
        <v>40</v>
      </c>
      <c r="B11" s="1" t="s">
        <v>39</v>
      </c>
    </row>
    <row r="13" spans="1:2" x14ac:dyDescent="0.25">
      <c r="A13" s="39" t="s">
        <v>38</v>
      </c>
      <c r="B13" s="38"/>
    </row>
    <row r="14" spans="1:2" x14ac:dyDescent="0.25">
      <c r="A14" s="1" t="s">
        <v>37</v>
      </c>
      <c r="B14" s="1" t="s">
        <v>36</v>
      </c>
    </row>
    <row r="15" spans="1:2" x14ac:dyDescent="0.25">
      <c r="A15" s="1" t="s">
        <v>35</v>
      </c>
    </row>
    <row r="16" spans="1:2" x14ac:dyDescent="0.25">
      <c r="A16" s="1" t="s">
        <v>34</v>
      </c>
      <c r="B16" s="1" t="s">
        <v>33</v>
      </c>
    </row>
    <row r="17" spans="1:2" x14ac:dyDescent="0.25">
      <c r="B17" s="1" t="s">
        <v>32</v>
      </c>
    </row>
    <row r="18" spans="1:2" x14ac:dyDescent="0.25">
      <c r="A18" s="1" t="s">
        <v>26</v>
      </c>
      <c r="B18" s="1" t="s">
        <v>25</v>
      </c>
    </row>
    <row r="19" spans="1:2" x14ac:dyDescent="0.25">
      <c r="B19" s="1" t="s">
        <v>30</v>
      </c>
    </row>
    <row r="20" spans="1:2" x14ac:dyDescent="0.25">
      <c r="B20" s="1" t="s">
        <v>23</v>
      </c>
    </row>
    <row r="21" spans="1:2" x14ac:dyDescent="0.25">
      <c r="B21" s="1" t="s">
        <v>20</v>
      </c>
    </row>
    <row r="22" spans="1:2" x14ac:dyDescent="0.25">
      <c r="B22" s="1" t="s">
        <v>22</v>
      </c>
    </row>
    <row r="23" spans="1:2" x14ac:dyDescent="0.25">
      <c r="B23" s="1" t="s">
        <v>21</v>
      </c>
    </row>
    <row r="24" spans="1:2" x14ac:dyDescent="0.25">
      <c r="B24" s="1" t="s">
        <v>20</v>
      </c>
    </row>
    <row r="25" spans="1:2" x14ac:dyDescent="0.25">
      <c r="B25" s="1" t="s">
        <v>19</v>
      </c>
    </row>
    <row r="26" spans="1:2" x14ac:dyDescent="0.25">
      <c r="B26" s="1" t="s">
        <v>18</v>
      </c>
    </row>
    <row r="27" spans="1:2" x14ac:dyDescent="0.25">
      <c r="B27" s="1" t="s">
        <v>17</v>
      </c>
    </row>
    <row r="28" spans="1:2" x14ac:dyDescent="0.25">
      <c r="B28" s="1" t="s">
        <v>16</v>
      </c>
    </row>
    <row r="29" spans="1:2" x14ac:dyDescent="0.25">
      <c r="A29" s="1" t="s">
        <v>28</v>
      </c>
      <c r="B29" s="1" t="s">
        <v>27</v>
      </c>
    </row>
    <row r="30" spans="1:2" x14ac:dyDescent="0.25">
      <c r="A30" s="1" t="s">
        <v>26</v>
      </c>
      <c r="B30" s="1" t="s">
        <v>25</v>
      </c>
    </row>
    <row r="31" spans="1:2" x14ac:dyDescent="0.25">
      <c r="B31" s="1" t="s">
        <v>29</v>
      </c>
    </row>
    <row r="32" spans="1:2" x14ac:dyDescent="0.25">
      <c r="B32" s="1" t="s">
        <v>23</v>
      </c>
    </row>
    <row r="33" spans="1:2" x14ac:dyDescent="0.25">
      <c r="B33" s="1" t="s">
        <v>20</v>
      </c>
    </row>
    <row r="34" spans="1:2" x14ac:dyDescent="0.25">
      <c r="B34" s="1" t="s">
        <v>22</v>
      </c>
    </row>
    <row r="35" spans="1:2" x14ac:dyDescent="0.25">
      <c r="B35" s="1" t="s">
        <v>21</v>
      </c>
    </row>
    <row r="36" spans="1:2" x14ac:dyDescent="0.25">
      <c r="B36" s="1" t="s">
        <v>20</v>
      </c>
    </row>
    <row r="37" spans="1:2" x14ac:dyDescent="0.25">
      <c r="B37" s="1" t="s">
        <v>19</v>
      </c>
    </row>
    <row r="38" spans="1:2" x14ac:dyDescent="0.25">
      <c r="B38" s="1" t="s">
        <v>18</v>
      </c>
    </row>
    <row r="39" spans="1:2" x14ac:dyDescent="0.25">
      <c r="B39" s="1" t="s">
        <v>17</v>
      </c>
    </row>
    <row r="40" spans="1:2" x14ac:dyDescent="0.25">
      <c r="B40" s="1" t="s">
        <v>16</v>
      </c>
    </row>
    <row r="41" spans="1:2" x14ac:dyDescent="0.25">
      <c r="A41" s="1" t="s">
        <v>28</v>
      </c>
      <c r="B41" s="1" t="s">
        <v>27</v>
      </c>
    </row>
    <row r="42" spans="1:2" x14ac:dyDescent="0.25">
      <c r="A42" s="1" t="s">
        <v>26</v>
      </c>
      <c r="B42" s="1" t="s">
        <v>25</v>
      </c>
    </row>
    <row r="43" spans="1:2" x14ac:dyDescent="0.25">
      <c r="B43" s="1" t="s">
        <v>24</v>
      </c>
    </row>
    <row r="44" spans="1:2" x14ac:dyDescent="0.25">
      <c r="B44" s="1" t="s">
        <v>23</v>
      </c>
    </row>
    <row r="45" spans="1:2" x14ac:dyDescent="0.25">
      <c r="B45" s="1" t="s">
        <v>20</v>
      </c>
    </row>
    <row r="46" spans="1:2" x14ac:dyDescent="0.25">
      <c r="B46" s="1" t="s">
        <v>22</v>
      </c>
    </row>
    <row r="47" spans="1:2" x14ac:dyDescent="0.25">
      <c r="B47" s="1" t="s">
        <v>21</v>
      </c>
    </row>
    <row r="48" spans="1:2" x14ac:dyDescent="0.25">
      <c r="B48" s="1" t="s">
        <v>20</v>
      </c>
    </row>
    <row r="49" spans="1:15" x14ac:dyDescent="0.25">
      <c r="B49" s="1" t="s">
        <v>19</v>
      </c>
    </row>
    <row r="50" spans="1:15" x14ac:dyDescent="0.25">
      <c r="B50" s="1" t="s">
        <v>18</v>
      </c>
    </row>
    <row r="51" spans="1:15" x14ac:dyDescent="0.25">
      <c r="B51" s="1" t="s">
        <v>17</v>
      </c>
    </row>
    <row r="52" spans="1:15" x14ac:dyDescent="0.25">
      <c r="B52" s="1" t="s">
        <v>16</v>
      </c>
    </row>
    <row r="54" spans="1:15" x14ac:dyDescent="0.25">
      <c r="A54" s="39" t="s">
        <v>15</v>
      </c>
      <c r="B54" s="38"/>
    </row>
    <row r="55" spans="1:15" x14ac:dyDescent="0.25">
      <c r="A55" s="1" t="s">
        <v>14</v>
      </c>
      <c r="B55" s="1">
        <v>37</v>
      </c>
    </row>
    <row r="56" spans="1:15" x14ac:dyDescent="0.25">
      <c r="A56" s="1" t="s">
        <v>14</v>
      </c>
      <c r="B56" s="1">
        <v>37</v>
      </c>
    </row>
    <row r="57" spans="1:15" x14ac:dyDescent="0.25">
      <c r="A57" s="1" t="s">
        <v>14</v>
      </c>
      <c r="B57" s="1">
        <v>37</v>
      </c>
    </row>
    <row r="58" spans="1:15" x14ac:dyDescent="0.25">
      <c r="A58" s="1" t="s">
        <v>14</v>
      </c>
      <c r="B58" s="1">
        <v>37</v>
      </c>
    </row>
    <row r="59" spans="1:15" x14ac:dyDescent="0.25">
      <c r="A59" s="1" t="s">
        <v>14</v>
      </c>
      <c r="B59" s="1">
        <v>37</v>
      </c>
    </row>
    <row r="60" spans="1:15" x14ac:dyDescent="0.25">
      <c r="A60" s="1" t="s">
        <v>14</v>
      </c>
      <c r="B60" s="1">
        <v>37</v>
      </c>
    </row>
    <row r="61" spans="1:15" x14ac:dyDescent="0.25">
      <c r="C61" s="1" t="s">
        <v>57</v>
      </c>
      <c r="F61" s="1" t="s">
        <v>87</v>
      </c>
      <c r="I61" s="1" t="s">
        <v>58</v>
      </c>
    </row>
    <row r="62" spans="1:15" x14ac:dyDescent="0.25">
      <c r="B62" s="37"/>
      <c r="C62" s="36">
        <v>1</v>
      </c>
      <c r="D62" s="36">
        <v>2</v>
      </c>
      <c r="E62" s="36">
        <v>3</v>
      </c>
      <c r="F62" s="36">
        <v>4</v>
      </c>
      <c r="G62" s="36">
        <v>5</v>
      </c>
      <c r="H62" s="36">
        <v>6</v>
      </c>
      <c r="I62" s="36">
        <v>7</v>
      </c>
      <c r="J62" s="36">
        <v>8</v>
      </c>
      <c r="K62" s="36">
        <v>9</v>
      </c>
      <c r="L62" s="36">
        <v>10</v>
      </c>
      <c r="M62" s="36">
        <v>11</v>
      </c>
      <c r="N62" s="36">
        <v>12</v>
      </c>
    </row>
    <row r="63" spans="1:15" ht="19.2" x14ac:dyDescent="0.25">
      <c r="A63" s="1" t="s">
        <v>88</v>
      </c>
      <c r="B63" s="164" t="s">
        <v>13</v>
      </c>
      <c r="C63" s="34">
        <v>14831</v>
      </c>
      <c r="D63" s="34">
        <v>15298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5</v>
      </c>
    </row>
    <row r="64" spans="1:15" ht="19.2" x14ac:dyDescent="0.25">
      <c r="A64" s="1" t="s">
        <v>90</v>
      </c>
      <c r="B64" s="165"/>
      <c r="C64" s="30">
        <v>14143</v>
      </c>
      <c r="D64" s="30">
        <v>14552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2" t="s">
        <v>4</v>
      </c>
    </row>
    <row r="65" spans="1:15" ht="19.2" x14ac:dyDescent="0.25">
      <c r="A65" s="1" t="s">
        <v>88</v>
      </c>
      <c r="B65" s="165"/>
      <c r="C65" s="6"/>
      <c r="D65" s="6"/>
      <c r="E65" s="6"/>
      <c r="F65" s="30">
        <v>21317</v>
      </c>
      <c r="G65" s="30">
        <v>22221</v>
      </c>
      <c r="H65" s="6"/>
      <c r="I65" s="6"/>
      <c r="J65" s="6"/>
      <c r="K65" s="6"/>
      <c r="L65" s="6"/>
      <c r="M65" s="6"/>
      <c r="N65" s="6"/>
      <c r="O65" s="2" t="s">
        <v>3</v>
      </c>
    </row>
    <row r="66" spans="1:15" ht="19.2" x14ac:dyDescent="0.25">
      <c r="A66" s="1" t="s">
        <v>90</v>
      </c>
      <c r="B66" s="165"/>
      <c r="C66" s="6"/>
      <c r="D66" s="6"/>
      <c r="E66" s="6"/>
      <c r="F66" s="15">
        <v>23023</v>
      </c>
      <c r="G66" s="30">
        <v>24946</v>
      </c>
      <c r="H66" s="6"/>
      <c r="I66" s="6"/>
      <c r="J66" s="6"/>
      <c r="K66" s="6"/>
      <c r="L66" s="6"/>
      <c r="M66" s="6"/>
      <c r="N66" s="6"/>
      <c r="O66" s="2" t="s">
        <v>2</v>
      </c>
    </row>
    <row r="67" spans="1:15" ht="19.2" x14ac:dyDescent="0.25">
      <c r="A67" s="1" t="s">
        <v>88</v>
      </c>
      <c r="B67" s="165"/>
      <c r="C67" s="6"/>
      <c r="D67" s="6"/>
      <c r="E67" s="6"/>
      <c r="F67" s="6"/>
      <c r="G67" s="6"/>
      <c r="H67" s="6"/>
      <c r="I67" s="19">
        <v>9085</v>
      </c>
      <c r="J67" s="18">
        <v>9332</v>
      </c>
      <c r="K67" s="6"/>
      <c r="L67" s="6"/>
      <c r="M67" s="6"/>
      <c r="N67" s="6"/>
      <c r="O67" s="2" t="s">
        <v>1</v>
      </c>
    </row>
    <row r="68" spans="1:15" ht="19.2" x14ac:dyDescent="0.25">
      <c r="A68" s="1" t="s">
        <v>89</v>
      </c>
      <c r="B68" s="166"/>
      <c r="C68" s="3"/>
      <c r="D68" s="3"/>
      <c r="E68" s="3"/>
      <c r="F68" s="3"/>
      <c r="G68" s="3"/>
      <c r="H68" s="3"/>
      <c r="I68" s="25">
        <v>6771</v>
      </c>
      <c r="J68" s="24">
        <v>6970</v>
      </c>
      <c r="K68" s="3"/>
      <c r="L68" s="3"/>
      <c r="M68" s="3"/>
      <c r="N68" s="3"/>
      <c r="O68" s="2" t="s">
        <v>0</v>
      </c>
    </row>
    <row r="69" spans="1:15" ht="19.2" x14ac:dyDescent="0.25">
      <c r="B69" s="164" t="s">
        <v>12</v>
      </c>
      <c r="C69" s="28">
        <v>10065</v>
      </c>
      <c r="D69" s="29">
        <v>9574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" t="s">
        <v>5</v>
      </c>
    </row>
    <row r="70" spans="1:15" ht="19.2" x14ac:dyDescent="0.25">
      <c r="B70" s="165"/>
      <c r="C70" s="7">
        <v>8397</v>
      </c>
      <c r="D70" s="26">
        <v>7689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2" t="s">
        <v>4</v>
      </c>
    </row>
    <row r="71" spans="1:15" ht="19.2" x14ac:dyDescent="0.25">
      <c r="B71" s="165"/>
      <c r="C71" s="6"/>
      <c r="D71" s="6"/>
      <c r="E71" s="6"/>
      <c r="F71" s="10">
        <v>9945</v>
      </c>
      <c r="G71" s="16">
        <v>10396</v>
      </c>
      <c r="H71" s="6"/>
      <c r="I71" s="6"/>
      <c r="J71" s="6"/>
      <c r="K71" s="6"/>
      <c r="L71" s="6"/>
      <c r="M71" s="6"/>
      <c r="N71" s="6"/>
      <c r="O71" s="2" t="s">
        <v>3</v>
      </c>
    </row>
    <row r="72" spans="1:15" ht="19.2" x14ac:dyDescent="0.25">
      <c r="B72" s="165"/>
      <c r="C72" s="6"/>
      <c r="D72" s="6"/>
      <c r="E72" s="6"/>
      <c r="F72" s="27">
        <v>8158</v>
      </c>
      <c r="G72" s="27">
        <v>8495</v>
      </c>
      <c r="H72" s="6"/>
      <c r="I72" s="6"/>
      <c r="J72" s="6"/>
      <c r="K72" s="6"/>
      <c r="L72" s="6"/>
      <c r="M72" s="6"/>
      <c r="N72" s="6"/>
      <c r="O72" s="2" t="s">
        <v>2</v>
      </c>
    </row>
    <row r="73" spans="1:15" ht="19.2" x14ac:dyDescent="0.25">
      <c r="B73" s="165"/>
      <c r="C73" s="6"/>
      <c r="D73" s="6"/>
      <c r="E73" s="6"/>
      <c r="F73" s="6"/>
      <c r="G73" s="6"/>
      <c r="H73" s="6"/>
      <c r="I73" s="18">
        <v>9233</v>
      </c>
      <c r="J73" s="18">
        <v>9304</v>
      </c>
      <c r="K73" s="6"/>
      <c r="L73" s="6"/>
      <c r="M73" s="6"/>
      <c r="N73" s="6"/>
      <c r="O73" s="2" t="s">
        <v>1</v>
      </c>
    </row>
    <row r="74" spans="1:15" ht="19.2" x14ac:dyDescent="0.25">
      <c r="B74" s="166"/>
      <c r="C74" s="3"/>
      <c r="D74" s="3"/>
      <c r="E74" s="3"/>
      <c r="F74" s="3"/>
      <c r="G74" s="3"/>
      <c r="H74" s="3"/>
      <c r="I74" s="24">
        <v>6952</v>
      </c>
      <c r="J74" s="24">
        <v>7027</v>
      </c>
      <c r="K74" s="3"/>
      <c r="L74" s="3"/>
      <c r="M74" s="3"/>
      <c r="N74" s="3"/>
      <c r="O74" s="2" t="s">
        <v>0</v>
      </c>
    </row>
    <row r="75" spans="1:15" ht="19.2" x14ac:dyDescent="0.25">
      <c r="B75" s="164" t="s">
        <v>11</v>
      </c>
      <c r="C75" s="42">
        <v>8699</v>
      </c>
      <c r="D75" s="42">
        <v>8813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2" t="s">
        <v>5</v>
      </c>
    </row>
    <row r="76" spans="1:15" ht="19.2" x14ac:dyDescent="0.25">
      <c r="B76" s="165"/>
      <c r="C76" s="17">
        <v>6607</v>
      </c>
      <c r="D76" s="17">
        <v>6713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2" t="s">
        <v>4</v>
      </c>
    </row>
    <row r="77" spans="1:15" ht="19.2" x14ac:dyDescent="0.25">
      <c r="B77" s="165"/>
      <c r="C77" s="6"/>
      <c r="D77" s="6"/>
      <c r="E77" s="6"/>
      <c r="F77" s="10">
        <v>9735</v>
      </c>
      <c r="G77" s="16">
        <v>10177</v>
      </c>
      <c r="H77" s="6"/>
      <c r="I77" s="6"/>
      <c r="J77" s="6"/>
      <c r="K77" s="6"/>
      <c r="L77" s="6"/>
      <c r="M77" s="6"/>
      <c r="N77" s="6"/>
      <c r="O77" s="2" t="s">
        <v>3</v>
      </c>
    </row>
    <row r="78" spans="1:15" ht="19.2" x14ac:dyDescent="0.25">
      <c r="B78" s="165"/>
      <c r="C78" s="6"/>
      <c r="D78" s="6"/>
      <c r="E78" s="6"/>
      <c r="F78" s="16">
        <v>7417</v>
      </c>
      <c r="G78" s="16">
        <v>7644</v>
      </c>
      <c r="H78" s="6"/>
      <c r="I78" s="6"/>
      <c r="J78" s="6"/>
      <c r="K78" s="6"/>
      <c r="L78" s="6"/>
      <c r="M78" s="6"/>
      <c r="N78" s="6"/>
      <c r="O78" s="2" t="s">
        <v>2</v>
      </c>
    </row>
    <row r="79" spans="1:15" ht="19.2" x14ac:dyDescent="0.25">
      <c r="B79" s="165"/>
      <c r="C79" s="6"/>
      <c r="D79" s="6"/>
      <c r="E79" s="6"/>
      <c r="F79" s="6"/>
      <c r="G79" s="6"/>
      <c r="H79" s="6"/>
      <c r="I79" s="8">
        <v>9446</v>
      </c>
      <c r="J79" s="8">
        <v>9386</v>
      </c>
      <c r="K79" s="6"/>
      <c r="L79" s="6"/>
      <c r="M79" s="6"/>
      <c r="N79" s="6"/>
      <c r="O79" s="2" t="s">
        <v>1</v>
      </c>
    </row>
    <row r="80" spans="1:15" ht="19.2" x14ac:dyDescent="0.25">
      <c r="B80" s="166"/>
      <c r="C80" s="3"/>
      <c r="D80" s="3"/>
      <c r="E80" s="3"/>
      <c r="F80" s="3"/>
      <c r="G80" s="3"/>
      <c r="H80" s="3"/>
      <c r="I80" s="24">
        <v>7072</v>
      </c>
      <c r="J80" s="14">
        <v>7205</v>
      </c>
      <c r="K80" s="3"/>
      <c r="L80" s="3"/>
      <c r="M80" s="3"/>
      <c r="N80" s="3"/>
      <c r="O80" s="2" t="s">
        <v>0</v>
      </c>
    </row>
    <row r="81" spans="2:15" ht="19.2" x14ac:dyDescent="0.25">
      <c r="B81" s="164" t="s">
        <v>10</v>
      </c>
      <c r="C81" s="12">
        <v>8964</v>
      </c>
      <c r="D81" s="42">
        <v>8704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" t="s">
        <v>5</v>
      </c>
    </row>
    <row r="82" spans="2:15" ht="19.2" x14ac:dyDescent="0.25">
      <c r="B82" s="165"/>
      <c r="C82" s="17">
        <v>6610</v>
      </c>
      <c r="D82" s="17">
        <v>6533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2" t="s">
        <v>4</v>
      </c>
    </row>
    <row r="83" spans="2:15" ht="19.2" x14ac:dyDescent="0.25">
      <c r="B83" s="165"/>
      <c r="C83" s="6"/>
      <c r="D83" s="6"/>
      <c r="E83" s="6"/>
      <c r="F83" s="10">
        <v>9264</v>
      </c>
      <c r="G83" s="10">
        <v>9480</v>
      </c>
      <c r="H83" s="6"/>
      <c r="I83" s="6"/>
      <c r="J83" s="6"/>
      <c r="K83" s="6"/>
      <c r="L83" s="6"/>
      <c r="M83" s="6"/>
      <c r="N83" s="6"/>
      <c r="O83" s="2" t="s">
        <v>3</v>
      </c>
    </row>
    <row r="84" spans="2:15" ht="19.2" x14ac:dyDescent="0.25">
      <c r="B84" s="165"/>
      <c r="C84" s="6"/>
      <c r="D84" s="6"/>
      <c r="E84" s="6"/>
      <c r="F84" s="16">
        <v>6965</v>
      </c>
      <c r="G84" s="16">
        <v>7177</v>
      </c>
      <c r="H84" s="6"/>
      <c r="I84" s="6"/>
      <c r="J84" s="6"/>
      <c r="K84" s="6"/>
      <c r="L84" s="6"/>
      <c r="M84" s="6"/>
      <c r="N84" s="6"/>
      <c r="O84" s="2" t="s">
        <v>2</v>
      </c>
    </row>
    <row r="85" spans="2:15" ht="19.2" x14ac:dyDescent="0.25">
      <c r="B85" s="165"/>
      <c r="C85" s="6"/>
      <c r="D85" s="6"/>
      <c r="E85" s="6"/>
      <c r="F85" s="6"/>
      <c r="G85" s="6"/>
      <c r="H85" s="6"/>
      <c r="I85" s="30">
        <v>10086</v>
      </c>
      <c r="J85" s="18">
        <v>9278</v>
      </c>
      <c r="K85" s="6"/>
      <c r="L85" s="6"/>
      <c r="M85" s="6"/>
      <c r="N85" s="6"/>
      <c r="O85" s="2" t="s">
        <v>1</v>
      </c>
    </row>
    <row r="86" spans="2:15" ht="19.2" x14ac:dyDescent="0.25">
      <c r="B86" s="166"/>
      <c r="C86" s="3"/>
      <c r="D86" s="3"/>
      <c r="E86" s="3"/>
      <c r="F86" s="3"/>
      <c r="G86" s="3"/>
      <c r="H86" s="3"/>
      <c r="I86" s="14">
        <v>7454</v>
      </c>
      <c r="J86" s="25">
        <v>6815</v>
      </c>
      <c r="K86" s="3"/>
      <c r="L86" s="3"/>
      <c r="M86" s="3"/>
      <c r="N86" s="3"/>
      <c r="O86" s="2" t="s">
        <v>0</v>
      </c>
    </row>
    <row r="87" spans="2:15" ht="19.2" x14ac:dyDescent="0.25">
      <c r="B87" s="164" t="s">
        <v>9</v>
      </c>
      <c r="C87" s="42">
        <v>8708</v>
      </c>
      <c r="D87" s="12">
        <v>9067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2" t="s">
        <v>5</v>
      </c>
    </row>
    <row r="88" spans="2:15" ht="19.2" x14ac:dyDescent="0.25">
      <c r="B88" s="165"/>
      <c r="C88" s="17">
        <v>6693</v>
      </c>
      <c r="D88" s="17">
        <v>7196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2" t="s">
        <v>4</v>
      </c>
    </row>
    <row r="89" spans="2:15" ht="19.2" x14ac:dyDescent="0.25">
      <c r="B89" s="165"/>
      <c r="C89" s="6"/>
      <c r="D89" s="6"/>
      <c r="E89" s="6"/>
      <c r="F89" s="10">
        <v>9258</v>
      </c>
      <c r="G89" s="10">
        <v>9942</v>
      </c>
      <c r="H89" s="6"/>
      <c r="I89" s="6"/>
      <c r="J89" s="6"/>
      <c r="K89" s="6"/>
      <c r="L89" s="6"/>
      <c r="M89" s="6"/>
      <c r="N89" s="6"/>
      <c r="O89" s="2" t="s">
        <v>3</v>
      </c>
    </row>
    <row r="90" spans="2:15" ht="19.2" x14ac:dyDescent="0.25">
      <c r="B90" s="165"/>
      <c r="C90" s="6"/>
      <c r="D90" s="6"/>
      <c r="E90" s="6"/>
      <c r="F90" s="16">
        <v>7092</v>
      </c>
      <c r="G90" s="16">
        <v>7392</v>
      </c>
      <c r="H90" s="6"/>
      <c r="I90" s="6"/>
      <c r="J90" s="6"/>
      <c r="K90" s="6"/>
      <c r="L90" s="6"/>
      <c r="M90" s="6"/>
      <c r="N90" s="6"/>
      <c r="O90" s="2" t="s">
        <v>2</v>
      </c>
    </row>
    <row r="91" spans="2:15" ht="19.2" x14ac:dyDescent="0.25">
      <c r="B91" s="165"/>
      <c r="C91" s="6"/>
      <c r="D91" s="6"/>
      <c r="E91" s="6"/>
      <c r="F91" s="6"/>
      <c r="G91" s="6"/>
      <c r="H91" s="6"/>
      <c r="I91" s="19">
        <v>9060</v>
      </c>
      <c r="J91" s="18">
        <v>9290</v>
      </c>
      <c r="K91" s="6"/>
      <c r="L91" s="6"/>
      <c r="M91" s="6"/>
      <c r="N91" s="6"/>
      <c r="O91" s="2" t="s">
        <v>1</v>
      </c>
    </row>
    <row r="92" spans="2:15" ht="19.2" x14ac:dyDescent="0.25">
      <c r="B92" s="166"/>
      <c r="C92" s="3"/>
      <c r="D92" s="3"/>
      <c r="E92" s="3"/>
      <c r="F92" s="3"/>
      <c r="G92" s="3"/>
      <c r="H92" s="3"/>
      <c r="I92" s="25">
        <v>6668</v>
      </c>
      <c r="J92" s="24">
        <v>7117</v>
      </c>
      <c r="K92" s="3"/>
      <c r="L92" s="3"/>
      <c r="M92" s="3"/>
      <c r="N92" s="3"/>
      <c r="O92" s="2" t="s">
        <v>0</v>
      </c>
    </row>
    <row r="93" spans="2:15" ht="19.2" x14ac:dyDescent="0.25">
      <c r="B93" s="164" t="s">
        <v>8</v>
      </c>
      <c r="C93" s="23">
        <v>7796</v>
      </c>
      <c r="D93" s="23">
        <v>7808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 t="s">
        <v>5</v>
      </c>
    </row>
    <row r="94" spans="2:15" ht="19.2" x14ac:dyDescent="0.25">
      <c r="B94" s="165"/>
      <c r="C94" s="9">
        <v>3224</v>
      </c>
      <c r="D94" s="9">
        <v>3235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2" t="s">
        <v>4</v>
      </c>
    </row>
    <row r="95" spans="2:15" ht="19.2" x14ac:dyDescent="0.25">
      <c r="B95" s="165"/>
      <c r="C95" s="6"/>
      <c r="D95" s="6"/>
      <c r="E95" s="6"/>
      <c r="F95" s="9">
        <v>8029</v>
      </c>
      <c r="G95" s="10">
        <v>9089</v>
      </c>
      <c r="H95" s="6"/>
      <c r="I95" s="6"/>
      <c r="J95" s="6"/>
      <c r="K95" s="6"/>
      <c r="L95" s="6"/>
      <c r="M95" s="6"/>
      <c r="N95" s="6"/>
      <c r="O95" s="2" t="s">
        <v>3</v>
      </c>
    </row>
    <row r="96" spans="2:15" ht="19.2" x14ac:dyDescent="0.25">
      <c r="B96" s="165"/>
      <c r="C96" s="6"/>
      <c r="D96" s="6"/>
      <c r="E96" s="6"/>
      <c r="F96" s="9">
        <v>3352</v>
      </c>
      <c r="G96" s="9">
        <v>3656</v>
      </c>
      <c r="H96" s="6"/>
      <c r="I96" s="6"/>
      <c r="J96" s="6"/>
      <c r="K96" s="6"/>
      <c r="L96" s="6"/>
      <c r="M96" s="6"/>
      <c r="N96" s="6"/>
      <c r="O96" s="2" t="s">
        <v>2</v>
      </c>
    </row>
    <row r="97" spans="2:15" ht="19.2" x14ac:dyDescent="0.25">
      <c r="B97" s="165"/>
      <c r="C97" s="6"/>
      <c r="D97" s="6"/>
      <c r="E97" s="6"/>
      <c r="F97" s="6"/>
      <c r="G97" s="6"/>
      <c r="H97" s="6"/>
      <c r="I97" s="10">
        <v>8195</v>
      </c>
      <c r="J97" s="9">
        <v>8007</v>
      </c>
      <c r="K97" s="6"/>
      <c r="L97" s="6"/>
      <c r="M97" s="6"/>
      <c r="N97" s="6"/>
      <c r="O97" s="2" t="s">
        <v>1</v>
      </c>
    </row>
    <row r="98" spans="2:15" ht="19.2" x14ac:dyDescent="0.25">
      <c r="B98" s="166"/>
      <c r="C98" s="3"/>
      <c r="D98" s="3"/>
      <c r="E98" s="3"/>
      <c r="F98" s="3"/>
      <c r="G98" s="3"/>
      <c r="H98" s="3"/>
      <c r="I98" s="22">
        <v>3405</v>
      </c>
      <c r="J98" s="22">
        <v>3319</v>
      </c>
      <c r="K98" s="3"/>
      <c r="L98" s="3"/>
      <c r="M98" s="3"/>
      <c r="N98" s="3"/>
      <c r="O98" s="2" t="s">
        <v>0</v>
      </c>
    </row>
    <row r="99" spans="2:15" ht="19.2" x14ac:dyDescent="0.25">
      <c r="B99" s="164" t="s">
        <v>7</v>
      </c>
      <c r="C99" s="12">
        <v>9314</v>
      </c>
      <c r="D99" s="28">
        <v>10227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2" t="s">
        <v>5</v>
      </c>
    </row>
    <row r="100" spans="2:15" ht="19.2" x14ac:dyDescent="0.25">
      <c r="B100" s="165"/>
      <c r="C100" s="17">
        <v>6895</v>
      </c>
      <c r="D100" s="17">
        <v>7175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" t="s">
        <v>4</v>
      </c>
    </row>
    <row r="101" spans="2:15" ht="19.2" x14ac:dyDescent="0.25">
      <c r="B101" s="165"/>
      <c r="C101" s="6"/>
      <c r="D101" s="6"/>
      <c r="E101" s="6"/>
      <c r="F101" s="10">
        <v>9478</v>
      </c>
      <c r="G101" s="9">
        <v>8506</v>
      </c>
      <c r="H101" s="6"/>
      <c r="I101" s="6"/>
      <c r="J101" s="6"/>
      <c r="K101" s="6"/>
      <c r="L101" s="6"/>
      <c r="M101" s="6"/>
      <c r="N101" s="6"/>
      <c r="O101" s="2" t="s">
        <v>3</v>
      </c>
    </row>
    <row r="102" spans="2:15" ht="19.2" x14ac:dyDescent="0.25">
      <c r="B102" s="165"/>
      <c r="C102" s="6"/>
      <c r="D102" s="6"/>
      <c r="E102" s="6"/>
      <c r="F102" s="16">
        <v>7086</v>
      </c>
      <c r="G102" s="10">
        <v>5745</v>
      </c>
      <c r="H102" s="6"/>
      <c r="I102" s="6"/>
      <c r="J102" s="6"/>
      <c r="K102" s="6"/>
      <c r="L102" s="6"/>
      <c r="M102" s="6"/>
      <c r="N102" s="6"/>
      <c r="O102" s="2" t="s">
        <v>2</v>
      </c>
    </row>
    <row r="103" spans="2:15" ht="19.2" x14ac:dyDescent="0.25">
      <c r="B103" s="165"/>
      <c r="C103" s="6"/>
      <c r="D103" s="6"/>
      <c r="E103" s="6"/>
      <c r="F103" s="6"/>
      <c r="G103" s="6"/>
      <c r="H103" s="6"/>
      <c r="I103" s="15">
        <v>9790</v>
      </c>
      <c r="J103" s="7">
        <v>8930</v>
      </c>
      <c r="K103" s="6"/>
      <c r="L103" s="6"/>
      <c r="M103" s="6"/>
      <c r="N103" s="6"/>
      <c r="O103" s="2" t="s">
        <v>1</v>
      </c>
    </row>
    <row r="104" spans="2:15" ht="19.2" x14ac:dyDescent="0.25">
      <c r="B104" s="166"/>
      <c r="C104" s="3"/>
      <c r="D104" s="3"/>
      <c r="E104" s="3"/>
      <c r="F104" s="3"/>
      <c r="G104" s="3"/>
      <c r="H104" s="3"/>
      <c r="I104" s="14">
        <v>7461</v>
      </c>
      <c r="J104" s="13">
        <v>6211</v>
      </c>
      <c r="K104" s="3"/>
      <c r="L104" s="3"/>
      <c r="M104" s="3"/>
      <c r="N104" s="3"/>
      <c r="O104" s="2" t="s">
        <v>0</v>
      </c>
    </row>
    <row r="105" spans="2:15" ht="19.2" x14ac:dyDescent="0.25">
      <c r="B105" s="164" t="s">
        <v>6</v>
      </c>
      <c r="C105" s="42">
        <v>8588</v>
      </c>
      <c r="D105" s="42">
        <v>8634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2" t="s">
        <v>5</v>
      </c>
    </row>
    <row r="106" spans="2:15" ht="19.2" x14ac:dyDescent="0.25">
      <c r="B106" s="165"/>
      <c r="C106" s="9">
        <v>3605</v>
      </c>
      <c r="D106" s="9">
        <v>3536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" t="s">
        <v>4</v>
      </c>
    </row>
    <row r="107" spans="2:15" ht="19.2" x14ac:dyDescent="0.25">
      <c r="B107" s="165"/>
      <c r="C107" s="6"/>
      <c r="D107" s="6"/>
      <c r="E107" s="6"/>
      <c r="F107" s="9">
        <v>8617</v>
      </c>
      <c r="G107" s="9">
        <v>8975</v>
      </c>
      <c r="H107" s="6"/>
      <c r="I107" s="6"/>
      <c r="J107" s="6"/>
      <c r="K107" s="6"/>
      <c r="L107" s="6"/>
      <c r="M107" s="6"/>
      <c r="N107" s="6"/>
      <c r="O107" s="2" t="s">
        <v>3</v>
      </c>
    </row>
    <row r="108" spans="2:15" ht="19.2" x14ac:dyDescent="0.25">
      <c r="B108" s="165"/>
      <c r="C108" s="6"/>
      <c r="D108" s="6"/>
      <c r="E108" s="6"/>
      <c r="F108" s="9">
        <v>3616</v>
      </c>
      <c r="G108" s="9">
        <v>3770</v>
      </c>
      <c r="H108" s="6"/>
      <c r="I108" s="6"/>
      <c r="J108" s="6"/>
      <c r="K108" s="6"/>
      <c r="L108" s="6"/>
      <c r="M108" s="6"/>
      <c r="N108" s="6"/>
      <c r="O108" s="2" t="s">
        <v>2</v>
      </c>
    </row>
    <row r="109" spans="2:15" ht="19.2" x14ac:dyDescent="0.25">
      <c r="B109" s="165"/>
      <c r="C109" s="6"/>
      <c r="D109" s="6"/>
      <c r="E109" s="6"/>
      <c r="F109" s="6"/>
      <c r="G109" s="6"/>
      <c r="H109" s="6"/>
      <c r="I109" s="18">
        <v>9338</v>
      </c>
      <c r="J109" s="26">
        <v>8777</v>
      </c>
      <c r="K109" s="6"/>
      <c r="L109" s="6"/>
      <c r="M109" s="6"/>
      <c r="N109" s="6"/>
      <c r="O109" s="2" t="s">
        <v>1</v>
      </c>
    </row>
    <row r="110" spans="2:15" ht="19.2" x14ac:dyDescent="0.25">
      <c r="B110" s="166"/>
      <c r="C110" s="3"/>
      <c r="D110" s="3"/>
      <c r="E110" s="3"/>
      <c r="F110" s="3"/>
      <c r="G110" s="3"/>
      <c r="H110" s="3"/>
      <c r="I110" s="4">
        <v>3885</v>
      </c>
      <c r="J110" s="4">
        <v>3695</v>
      </c>
      <c r="K110" s="3"/>
      <c r="L110" s="3"/>
      <c r="M110" s="3"/>
      <c r="N110" s="3"/>
      <c r="O110" s="2" t="s">
        <v>0</v>
      </c>
    </row>
  </sheetData>
  <mergeCells count="8">
    <mergeCell ref="B99:B104"/>
    <mergeCell ref="B105:B110"/>
    <mergeCell ref="B63:B68"/>
    <mergeCell ref="B69:B74"/>
    <mergeCell ref="B75:B80"/>
    <mergeCell ref="B81:B86"/>
    <mergeCell ref="B87:B92"/>
    <mergeCell ref="B93:B98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0"/>
  <sheetViews>
    <sheetView topLeftCell="A93" zoomScale="80" zoomScaleNormal="80" workbookViewId="0">
      <selection activeCell="A81" sqref="A81"/>
    </sheetView>
  </sheetViews>
  <sheetFormatPr defaultRowHeight="13.2" x14ac:dyDescent="0.25"/>
  <cols>
    <col min="1" max="1" width="20.6640625" style="1" customWidth="1"/>
    <col min="2" max="2" width="12.6640625" style="1" customWidth="1"/>
    <col min="3" max="16384" width="8.88671875" style="1"/>
  </cols>
  <sheetData>
    <row r="2" spans="1:2" x14ac:dyDescent="0.25">
      <c r="A2" s="1" t="s">
        <v>52</v>
      </c>
      <c r="B2" s="1" t="s">
        <v>51</v>
      </c>
    </row>
    <row r="4" spans="1:2" x14ac:dyDescent="0.25">
      <c r="A4" s="1" t="s">
        <v>50</v>
      </c>
      <c r="B4" s="1" t="s">
        <v>55</v>
      </c>
    </row>
    <row r="5" spans="1:2" x14ac:dyDescent="0.25">
      <c r="A5" s="1" t="s">
        <v>48</v>
      </c>
    </row>
    <row r="6" spans="1:2" x14ac:dyDescent="0.25">
      <c r="A6" s="1" t="s">
        <v>47</v>
      </c>
      <c r="B6" s="1" t="s">
        <v>46</v>
      </c>
    </row>
    <row r="7" spans="1:2" x14ac:dyDescent="0.25">
      <c r="A7" s="1" t="s">
        <v>45</v>
      </c>
      <c r="B7" s="41">
        <v>42941</v>
      </c>
    </row>
    <row r="8" spans="1:2" x14ac:dyDescent="0.25">
      <c r="A8" s="1" t="s">
        <v>44</v>
      </c>
      <c r="B8" s="40">
        <v>0.59593750000000001</v>
      </c>
    </row>
    <row r="9" spans="1:2" x14ac:dyDescent="0.25">
      <c r="A9" s="1" t="s">
        <v>43</v>
      </c>
      <c r="B9" s="1" t="s">
        <v>42</v>
      </c>
    </row>
    <row r="10" spans="1:2" x14ac:dyDescent="0.25">
      <c r="A10" s="1" t="s">
        <v>41</v>
      </c>
      <c r="B10" s="1" t="s">
        <v>54</v>
      </c>
    </row>
    <row r="11" spans="1:2" x14ac:dyDescent="0.25">
      <c r="A11" s="1" t="s">
        <v>40</v>
      </c>
      <c r="B11" s="1" t="s">
        <v>39</v>
      </c>
    </row>
    <row r="13" spans="1:2" x14ac:dyDescent="0.25">
      <c r="A13" s="39" t="s">
        <v>38</v>
      </c>
      <c r="B13" s="38"/>
    </row>
    <row r="14" spans="1:2" x14ac:dyDescent="0.25">
      <c r="A14" s="1" t="s">
        <v>37</v>
      </c>
      <c r="B14" s="1" t="s">
        <v>36</v>
      </c>
    </row>
    <row r="15" spans="1:2" x14ac:dyDescent="0.25">
      <c r="A15" s="1" t="s">
        <v>35</v>
      </c>
    </row>
    <row r="16" spans="1:2" x14ac:dyDescent="0.25">
      <c r="A16" s="1" t="s">
        <v>34</v>
      </c>
      <c r="B16" s="1" t="s">
        <v>33</v>
      </c>
    </row>
    <row r="17" spans="1:2" x14ac:dyDescent="0.25">
      <c r="B17" s="1" t="s">
        <v>32</v>
      </c>
    </row>
    <row r="18" spans="1:2" x14ac:dyDescent="0.25">
      <c r="A18" s="1" t="s">
        <v>26</v>
      </c>
      <c r="B18" s="1" t="s">
        <v>25</v>
      </c>
    </row>
    <row r="19" spans="1:2" x14ac:dyDescent="0.25">
      <c r="B19" s="1" t="s">
        <v>30</v>
      </c>
    </row>
    <row r="20" spans="1:2" x14ac:dyDescent="0.25">
      <c r="B20" s="1" t="s">
        <v>23</v>
      </c>
    </row>
    <row r="21" spans="1:2" x14ac:dyDescent="0.25">
      <c r="B21" s="1" t="s">
        <v>20</v>
      </c>
    </row>
    <row r="22" spans="1:2" x14ac:dyDescent="0.25">
      <c r="B22" s="1" t="s">
        <v>22</v>
      </c>
    </row>
    <row r="23" spans="1:2" x14ac:dyDescent="0.25">
      <c r="B23" s="1" t="s">
        <v>21</v>
      </c>
    </row>
    <row r="24" spans="1:2" x14ac:dyDescent="0.25">
      <c r="B24" s="1" t="s">
        <v>20</v>
      </c>
    </row>
    <row r="25" spans="1:2" x14ac:dyDescent="0.25">
      <c r="B25" s="1" t="s">
        <v>19</v>
      </c>
    </row>
    <row r="26" spans="1:2" x14ac:dyDescent="0.25">
      <c r="B26" s="1" t="s">
        <v>18</v>
      </c>
    </row>
    <row r="27" spans="1:2" x14ac:dyDescent="0.25">
      <c r="B27" s="1" t="s">
        <v>17</v>
      </c>
    </row>
    <row r="28" spans="1:2" x14ac:dyDescent="0.25">
      <c r="B28" s="1" t="s">
        <v>16</v>
      </c>
    </row>
    <row r="29" spans="1:2" x14ac:dyDescent="0.25">
      <c r="A29" s="1" t="s">
        <v>28</v>
      </c>
      <c r="B29" s="1" t="s">
        <v>27</v>
      </c>
    </row>
    <row r="30" spans="1:2" x14ac:dyDescent="0.25">
      <c r="A30" s="1" t="s">
        <v>26</v>
      </c>
      <c r="B30" s="1" t="s">
        <v>25</v>
      </c>
    </row>
    <row r="31" spans="1:2" x14ac:dyDescent="0.25">
      <c r="B31" s="1" t="s">
        <v>29</v>
      </c>
    </row>
    <row r="32" spans="1:2" x14ac:dyDescent="0.25">
      <c r="B32" s="1" t="s">
        <v>23</v>
      </c>
    </row>
    <row r="33" spans="1:2" x14ac:dyDescent="0.25">
      <c r="B33" s="1" t="s">
        <v>20</v>
      </c>
    </row>
    <row r="34" spans="1:2" x14ac:dyDescent="0.25">
      <c r="B34" s="1" t="s">
        <v>22</v>
      </c>
    </row>
    <row r="35" spans="1:2" x14ac:dyDescent="0.25">
      <c r="B35" s="1" t="s">
        <v>21</v>
      </c>
    </row>
    <row r="36" spans="1:2" x14ac:dyDescent="0.25">
      <c r="B36" s="1" t="s">
        <v>20</v>
      </c>
    </row>
    <row r="37" spans="1:2" x14ac:dyDescent="0.25">
      <c r="B37" s="1" t="s">
        <v>19</v>
      </c>
    </row>
    <row r="38" spans="1:2" x14ac:dyDescent="0.25">
      <c r="B38" s="1" t="s">
        <v>18</v>
      </c>
    </row>
    <row r="39" spans="1:2" x14ac:dyDescent="0.25">
      <c r="B39" s="1" t="s">
        <v>17</v>
      </c>
    </row>
    <row r="40" spans="1:2" x14ac:dyDescent="0.25">
      <c r="B40" s="1" t="s">
        <v>16</v>
      </c>
    </row>
    <row r="41" spans="1:2" x14ac:dyDescent="0.25">
      <c r="A41" s="1" t="s">
        <v>28</v>
      </c>
      <c r="B41" s="1" t="s">
        <v>27</v>
      </c>
    </row>
    <row r="42" spans="1:2" x14ac:dyDescent="0.25">
      <c r="A42" s="1" t="s">
        <v>26</v>
      </c>
      <c r="B42" s="1" t="s">
        <v>25</v>
      </c>
    </row>
    <row r="43" spans="1:2" x14ac:dyDescent="0.25">
      <c r="B43" s="1" t="s">
        <v>24</v>
      </c>
    </row>
    <row r="44" spans="1:2" x14ac:dyDescent="0.25">
      <c r="B44" s="1" t="s">
        <v>23</v>
      </c>
    </row>
    <row r="45" spans="1:2" x14ac:dyDescent="0.25">
      <c r="B45" s="1" t="s">
        <v>20</v>
      </c>
    </row>
    <row r="46" spans="1:2" x14ac:dyDescent="0.25">
      <c r="B46" s="1" t="s">
        <v>22</v>
      </c>
    </row>
    <row r="47" spans="1:2" x14ac:dyDescent="0.25">
      <c r="B47" s="1" t="s">
        <v>21</v>
      </c>
    </row>
    <row r="48" spans="1:2" x14ac:dyDescent="0.25">
      <c r="B48" s="1" t="s">
        <v>20</v>
      </c>
    </row>
    <row r="49" spans="1:15" x14ac:dyDescent="0.25">
      <c r="B49" s="1" t="s">
        <v>19</v>
      </c>
    </row>
    <row r="50" spans="1:15" x14ac:dyDescent="0.25">
      <c r="B50" s="1" t="s">
        <v>18</v>
      </c>
    </row>
    <row r="51" spans="1:15" x14ac:dyDescent="0.25">
      <c r="B51" s="1" t="s">
        <v>17</v>
      </c>
    </row>
    <row r="52" spans="1:15" x14ac:dyDescent="0.25">
      <c r="B52" s="1" t="s">
        <v>16</v>
      </c>
    </row>
    <row r="54" spans="1:15" x14ac:dyDescent="0.25">
      <c r="A54" s="39" t="s">
        <v>15</v>
      </c>
      <c r="B54" s="38"/>
    </row>
    <row r="55" spans="1:15" x14ac:dyDescent="0.25">
      <c r="A55" s="1" t="s">
        <v>14</v>
      </c>
      <c r="B55" s="1">
        <v>36.9</v>
      </c>
    </row>
    <row r="56" spans="1:15" x14ac:dyDescent="0.25">
      <c r="A56" s="1" t="s">
        <v>14</v>
      </c>
      <c r="B56" s="1">
        <v>36.9</v>
      </c>
    </row>
    <row r="57" spans="1:15" x14ac:dyDescent="0.25">
      <c r="A57" s="1" t="s">
        <v>14</v>
      </c>
      <c r="B57" s="1">
        <v>36.9</v>
      </c>
    </row>
    <row r="58" spans="1:15" x14ac:dyDescent="0.25">
      <c r="A58" s="1" t="s">
        <v>14</v>
      </c>
      <c r="B58" s="1">
        <v>36.9</v>
      </c>
    </row>
    <row r="59" spans="1:15" x14ac:dyDescent="0.25">
      <c r="A59" s="1" t="s">
        <v>14</v>
      </c>
      <c r="B59" s="1">
        <v>37</v>
      </c>
    </row>
    <row r="60" spans="1:15" x14ac:dyDescent="0.25">
      <c r="A60" s="1" t="s">
        <v>14</v>
      </c>
      <c r="B60" s="1">
        <v>37</v>
      </c>
    </row>
    <row r="61" spans="1:15" x14ac:dyDescent="0.25">
      <c r="C61" s="1" t="s">
        <v>57</v>
      </c>
      <c r="F61" s="1" t="s">
        <v>87</v>
      </c>
      <c r="I61" s="1" t="s">
        <v>58</v>
      </c>
    </row>
    <row r="62" spans="1:15" x14ac:dyDescent="0.25">
      <c r="B62" s="37"/>
      <c r="C62" s="36">
        <v>1</v>
      </c>
      <c r="D62" s="36">
        <v>2</v>
      </c>
      <c r="E62" s="36">
        <v>3</v>
      </c>
      <c r="F62" s="36">
        <v>4</v>
      </c>
      <c r="G62" s="36">
        <v>5</v>
      </c>
      <c r="H62" s="36">
        <v>6</v>
      </c>
      <c r="I62" s="36">
        <v>7</v>
      </c>
      <c r="J62" s="36">
        <v>8</v>
      </c>
      <c r="K62" s="36">
        <v>9</v>
      </c>
      <c r="L62" s="36">
        <v>10</v>
      </c>
      <c r="M62" s="36">
        <v>11</v>
      </c>
      <c r="N62" s="36">
        <v>12</v>
      </c>
    </row>
    <row r="63" spans="1:15" ht="19.2" x14ac:dyDescent="0.25">
      <c r="A63" s="1" t="s">
        <v>88</v>
      </c>
      <c r="B63" s="164" t="s">
        <v>13</v>
      </c>
      <c r="C63" s="34">
        <v>35366</v>
      </c>
      <c r="D63" s="34">
        <v>33760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5</v>
      </c>
    </row>
    <row r="64" spans="1:15" ht="19.2" x14ac:dyDescent="0.25">
      <c r="A64" s="1" t="s">
        <v>90</v>
      </c>
      <c r="B64" s="165"/>
      <c r="C64" s="30">
        <v>39350</v>
      </c>
      <c r="D64" s="30">
        <v>38252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2" t="s">
        <v>4</v>
      </c>
    </row>
    <row r="65" spans="1:15" ht="19.2" x14ac:dyDescent="0.25">
      <c r="A65" s="1" t="s">
        <v>88</v>
      </c>
      <c r="B65" s="165"/>
      <c r="C65" s="6"/>
      <c r="D65" s="6"/>
      <c r="E65" s="6"/>
      <c r="F65" s="30">
        <v>49685</v>
      </c>
      <c r="G65" s="30">
        <v>49606</v>
      </c>
      <c r="H65" s="6"/>
      <c r="I65" s="6"/>
      <c r="J65" s="6"/>
      <c r="K65" s="6"/>
      <c r="L65" s="6"/>
      <c r="M65" s="6"/>
      <c r="N65" s="6"/>
      <c r="O65" s="2" t="s">
        <v>3</v>
      </c>
    </row>
    <row r="66" spans="1:15" ht="19.2" x14ac:dyDescent="0.25">
      <c r="A66" s="1" t="s">
        <v>90</v>
      </c>
      <c r="B66" s="165"/>
      <c r="C66" s="6"/>
      <c r="D66" s="6"/>
      <c r="E66" s="6"/>
      <c r="F66" s="30">
        <v>60454</v>
      </c>
      <c r="G66" s="30">
        <v>62766</v>
      </c>
      <c r="H66" s="6"/>
      <c r="I66" s="6"/>
      <c r="J66" s="6"/>
      <c r="K66" s="6"/>
      <c r="L66" s="6"/>
      <c r="M66" s="6"/>
      <c r="N66" s="6"/>
      <c r="O66" s="2" t="s">
        <v>2</v>
      </c>
    </row>
    <row r="67" spans="1:15" ht="19.2" x14ac:dyDescent="0.25">
      <c r="A67" s="1" t="s">
        <v>88</v>
      </c>
      <c r="B67" s="165"/>
      <c r="C67" s="6"/>
      <c r="D67" s="6"/>
      <c r="E67" s="6"/>
      <c r="F67" s="6"/>
      <c r="G67" s="6"/>
      <c r="H67" s="6"/>
      <c r="I67" s="10">
        <v>9192</v>
      </c>
      <c r="J67" s="16">
        <v>9358</v>
      </c>
      <c r="K67" s="6"/>
      <c r="L67" s="6"/>
      <c r="M67" s="6"/>
      <c r="N67" s="6"/>
      <c r="O67" s="2" t="s">
        <v>1</v>
      </c>
    </row>
    <row r="68" spans="1:15" ht="19.2" x14ac:dyDescent="0.25">
      <c r="A68" s="1" t="s">
        <v>89</v>
      </c>
      <c r="B68" s="166"/>
      <c r="C68" s="3"/>
      <c r="D68" s="3"/>
      <c r="E68" s="3"/>
      <c r="F68" s="3"/>
      <c r="G68" s="3"/>
      <c r="H68" s="3"/>
      <c r="I68" s="43">
        <v>6525</v>
      </c>
      <c r="J68" s="25">
        <v>7046</v>
      </c>
      <c r="K68" s="3"/>
      <c r="L68" s="3"/>
      <c r="M68" s="3"/>
      <c r="N68" s="3"/>
      <c r="O68" s="2" t="s">
        <v>0</v>
      </c>
    </row>
    <row r="69" spans="1:15" ht="19.2" x14ac:dyDescent="0.25">
      <c r="B69" s="164" t="s">
        <v>12</v>
      </c>
      <c r="C69" s="12">
        <v>12340</v>
      </c>
      <c r="D69" s="42">
        <v>11838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" t="s">
        <v>5</v>
      </c>
    </row>
    <row r="70" spans="1:15" ht="19.2" x14ac:dyDescent="0.25">
      <c r="B70" s="165"/>
      <c r="C70" s="27">
        <v>11068</v>
      </c>
      <c r="D70" s="16">
        <v>10586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2" t="s">
        <v>4</v>
      </c>
    </row>
    <row r="71" spans="1:15" ht="19.2" x14ac:dyDescent="0.25">
      <c r="B71" s="165"/>
      <c r="C71" s="6"/>
      <c r="D71" s="6"/>
      <c r="E71" s="6"/>
      <c r="F71" s="10">
        <v>13666</v>
      </c>
      <c r="G71" s="10">
        <v>13791</v>
      </c>
      <c r="H71" s="6"/>
      <c r="I71" s="6"/>
      <c r="J71" s="6"/>
      <c r="K71" s="6"/>
      <c r="L71" s="6"/>
      <c r="M71" s="6"/>
      <c r="N71" s="6"/>
      <c r="O71" s="2" t="s">
        <v>3</v>
      </c>
    </row>
    <row r="72" spans="1:15" ht="19.2" x14ac:dyDescent="0.25">
      <c r="B72" s="165"/>
      <c r="C72" s="6"/>
      <c r="D72" s="6"/>
      <c r="E72" s="6"/>
      <c r="F72" s="16">
        <v>13590</v>
      </c>
      <c r="G72" s="16">
        <v>13211</v>
      </c>
      <c r="H72" s="6"/>
      <c r="I72" s="6"/>
      <c r="J72" s="6"/>
      <c r="K72" s="6"/>
      <c r="L72" s="6"/>
      <c r="M72" s="6"/>
      <c r="N72" s="6"/>
      <c r="O72" s="2" t="s">
        <v>2</v>
      </c>
    </row>
    <row r="73" spans="1:15" ht="19.2" x14ac:dyDescent="0.25">
      <c r="B73" s="165"/>
      <c r="C73" s="6"/>
      <c r="D73" s="6"/>
      <c r="E73" s="6"/>
      <c r="F73" s="6"/>
      <c r="G73" s="6"/>
      <c r="H73" s="6"/>
      <c r="I73" s="10">
        <v>9106</v>
      </c>
      <c r="J73" s="16">
        <v>9394</v>
      </c>
      <c r="K73" s="6"/>
      <c r="L73" s="6"/>
      <c r="M73" s="6"/>
      <c r="N73" s="6"/>
      <c r="O73" s="2" t="s">
        <v>1</v>
      </c>
    </row>
    <row r="74" spans="1:15" ht="19.2" x14ac:dyDescent="0.25">
      <c r="B74" s="166"/>
      <c r="C74" s="3"/>
      <c r="D74" s="3"/>
      <c r="E74" s="3"/>
      <c r="F74" s="3"/>
      <c r="G74" s="3"/>
      <c r="H74" s="3"/>
      <c r="I74" s="25">
        <v>6879</v>
      </c>
      <c r="J74" s="25">
        <v>6877</v>
      </c>
      <c r="K74" s="3"/>
      <c r="L74" s="3"/>
      <c r="M74" s="3"/>
      <c r="N74" s="3"/>
      <c r="O74" s="2" t="s">
        <v>0</v>
      </c>
    </row>
    <row r="75" spans="1:15" ht="19.2" x14ac:dyDescent="0.25">
      <c r="B75" s="164" t="s">
        <v>11</v>
      </c>
      <c r="C75" s="23">
        <v>8929</v>
      </c>
      <c r="D75" s="23">
        <v>9158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2" t="s">
        <v>5</v>
      </c>
    </row>
    <row r="76" spans="1:15" ht="19.2" x14ac:dyDescent="0.25">
      <c r="B76" s="165"/>
      <c r="C76" s="10">
        <v>6816</v>
      </c>
      <c r="D76" s="10">
        <v>6848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2" t="s">
        <v>4</v>
      </c>
    </row>
    <row r="77" spans="1:15" ht="19.2" x14ac:dyDescent="0.25">
      <c r="B77" s="165"/>
      <c r="C77" s="6"/>
      <c r="D77" s="6"/>
      <c r="E77" s="6"/>
      <c r="F77" s="9">
        <v>10183</v>
      </c>
      <c r="G77" s="9">
        <v>10630</v>
      </c>
      <c r="H77" s="6"/>
      <c r="I77" s="6"/>
      <c r="J77" s="6"/>
      <c r="K77" s="6"/>
      <c r="L77" s="6"/>
      <c r="M77" s="6"/>
      <c r="N77" s="6"/>
      <c r="O77" s="2" t="s">
        <v>3</v>
      </c>
    </row>
    <row r="78" spans="1:15" ht="19.2" x14ac:dyDescent="0.25">
      <c r="B78" s="165"/>
      <c r="C78" s="6"/>
      <c r="D78" s="6"/>
      <c r="E78" s="6"/>
      <c r="F78" s="10">
        <v>8026</v>
      </c>
      <c r="G78" s="10">
        <v>8430</v>
      </c>
      <c r="H78" s="6"/>
      <c r="I78" s="6"/>
      <c r="J78" s="6"/>
      <c r="K78" s="6"/>
      <c r="L78" s="6"/>
      <c r="M78" s="6"/>
      <c r="N78" s="6"/>
      <c r="O78" s="2" t="s">
        <v>2</v>
      </c>
    </row>
    <row r="79" spans="1:15" ht="19.2" x14ac:dyDescent="0.25">
      <c r="B79" s="165"/>
      <c r="C79" s="6"/>
      <c r="D79" s="6"/>
      <c r="E79" s="6"/>
      <c r="F79" s="6"/>
      <c r="G79" s="6"/>
      <c r="H79" s="6"/>
      <c r="I79" s="16">
        <v>9467</v>
      </c>
      <c r="J79" s="10">
        <v>9214</v>
      </c>
      <c r="K79" s="6"/>
      <c r="L79" s="6"/>
      <c r="M79" s="6"/>
      <c r="N79" s="6"/>
      <c r="O79" s="2" t="s">
        <v>1</v>
      </c>
    </row>
    <row r="80" spans="1:15" ht="19.2" x14ac:dyDescent="0.25">
      <c r="B80" s="166"/>
      <c r="C80" s="3"/>
      <c r="D80" s="3"/>
      <c r="E80" s="3"/>
      <c r="F80" s="3"/>
      <c r="G80" s="3"/>
      <c r="H80" s="3"/>
      <c r="I80" s="25">
        <v>7029</v>
      </c>
      <c r="J80" s="25">
        <v>7002</v>
      </c>
      <c r="K80" s="3"/>
      <c r="L80" s="3"/>
      <c r="M80" s="3"/>
      <c r="N80" s="3"/>
      <c r="O80" s="2" t="s">
        <v>0</v>
      </c>
    </row>
    <row r="81" spans="2:15" ht="19.2" x14ac:dyDescent="0.25">
      <c r="B81" s="164" t="s">
        <v>10</v>
      </c>
      <c r="C81" s="23">
        <v>8753</v>
      </c>
      <c r="D81" s="23">
        <v>8660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" t="s">
        <v>5</v>
      </c>
    </row>
    <row r="82" spans="2:15" ht="19.2" x14ac:dyDescent="0.25">
      <c r="B82" s="165"/>
      <c r="C82" s="10">
        <v>6523</v>
      </c>
      <c r="D82" s="10">
        <v>6466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2" t="s">
        <v>4</v>
      </c>
    </row>
    <row r="83" spans="2:15" ht="19.2" x14ac:dyDescent="0.25">
      <c r="B83" s="165"/>
      <c r="C83" s="6"/>
      <c r="D83" s="6"/>
      <c r="E83" s="6"/>
      <c r="F83" s="9">
        <v>9331</v>
      </c>
      <c r="G83" s="9">
        <v>9514</v>
      </c>
      <c r="H83" s="6"/>
      <c r="I83" s="6"/>
      <c r="J83" s="6"/>
      <c r="K83" s="6"/>
      <c r="L83" s="6"/>
      <c r="M83" s="6"/>
      <c r="N83" s="6"/>
      <c r="O83" s="2" t="s">
        <v>3</v>
      </c>
    </row>
    <row r="84" spans="2:15" ht="19.2" x14ac:dyDescent="0.25">
      <c r="B84" s="165"/>
      <c r="C84" s="6"/>
      <c r="D84" s="6"/>
      <c r="E84" s="6"/>
      <c r="F84" s="9">
        <v>7085</v>
      </c>
      <c r="G84" s="9">
        <v>7297</v>
      </c>
      <c r="H84" s="6"/>
      <c r="I84" s="6"/>
      <c r="J84" s="6"/>
      <c r="K84" s="6"/>
      <c r="L84" s="6"/>
      <c r="M84" s="6"/>
      <c r="N84" s="6"/>
      <c r="O84" s="2" t="s">
        <v>2</v>
      </c>
    </row>
    <row r="85" spans="2:15" ht="19.2" x14ac:dyDescent="0.25">
      <c r="B85" s="165"/>
      <c r="C85" s="6"/>
      <c r="D85" s="6"/>
      <c r="E85" s="6"/>
      <c r="F85" s="6"/>
      <c r="G85" s="6"/>
      <c r="H85" s="6"/>
      <c r="I85" s="16">
        <v>9892</v>
      </c>
      <c r="J85" s="10">
        <v>9165</v>
      </c>
      <c r="K85" s="6"/>
      <c r="L85" s="6"/>
      <c r="M85" s="6"/>
      <c r="N85" s="6"/>
      <c r="O85" s="2" t="s">
        <v>1</v>
      </c>
    </row>
    <row r="86" spans="2:15" ht="19.2" x14ac:dyDescent="0.25">
      <c r="B86" s="166"/>
      <c r="C86" s="3"/>
      <c r="D86" s="3"/>
      <c r="E86" s="3"/>
      <c r="F86" s="3"/>
      <c r="G86" s="3"/>
      <c r="H86" s="3"/>
      <c r="I86" s="24">
        <v>7280</v>
      </c>
      <c r="J86" s="25">
        <v>6815</v>
      </c>
      <c r="K86" s="3"/>
      <c r="L86" s="3"/>
      <c r="M86" s="3"/>
      <c r="N86" s="3"/>
      <c r="O86" s="2" t="s">
        <v>0</v>
      </c>
    </row>
    <row r="87" spans="2:15" ht="19.2" x14ac:dyDescent="0.25">
      <c r="B87" s="164" t="s">
        <v>9</v>
      </c>
      <c r="C87" s="23">
        <v>8793</v>
      </c>
      <c r="D87" s="23">
        <v>9215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2" t="s">
        <v>5</v>
      </c>
    </row>
    <row r="88" spans="2:15" ht="19.2" x14ac:dyDescent="0.25">
      <c r="B88" s="165"/>
      <c r="C88" s="10">
        <v>6475</v>
      </c>
      <c r="D88" s="10">
        <v>7091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2" t="s">
        <v>4</v>
      </c>
    </row>
    <row r="89" spans="2:15" ht="19.2" x14ac:dyDescent="0.25">
      <c r="B89" s="165"/>
      <c r="C89" s="6"/>
      <c r="D89" s="6"/>
      <c r="E89" s="6"/>
      <c r="F89" s="9">
        <v>9387</v>
      </c>
      <c r="G89" s="9">
        <v>9886</v>
      </c>
      <c r="H89" s="6"/>
      <c r="I89" s="6"/>
      <c r="J89" s="6"/>
      <c r="K89" s="6"/>
      <c r="L89" s="6"/>
      <c r="M89" s="6"/>
      <c r="N89" s="6"/>
      <c r="O89" s="2" t="s">
        <v>3</v>
      </c>
    </row>
    <row r="90" spans="2:15" ht="19.2" x14ac:dyDescent="0.25">
      <c r="B90" s="165"/>
      <c r="C90" s="6"/>
      <c r="D90" s="6"/>
      <c r="E90" s="6"/>
      <c r="F90" s="9">
        <v>7046</v>
      </c>
      <c r="G90" s="9">
        <v>7356</v>
      </c>
      <c r="H90" s="6"/>
      <c r="I90" s="6"/>
      <c r="J90" s="6"/>
      <c r="K90" s="6"/>
      <c r="L90" s="6"/>
      <c r="M90" s="6"/>
      <c r="N90" s="6"/>
      <c r="O90" s="2" t="s">
        <v>2</v>
      </c>
    </row>
    <row r="91" spans="2:15" ht="19.2" x14ac:dyDescent="0.25">
      <c r="B91" s="165"/>
      <c r="C91" s="6"/>
      <c r="D91" s="6"/>
      <c r="E91" s="6"/>
      <c r="F91" s="6"/>
      <c r="G91" s="6"/>
      <c r="H91" s="6"/>
      <c r="I91" s="10">
        <v>8871</v>
      </c>
      <c r="J91" s="10">
        <v>9298</v>
      </c>
      <c r="K91" s="6"/>
      <c r="L91" s="6"/>
      <c r="M91" s="6"/>
      <c r="N91" s="6"/>
      <c r="O91" s="2" t="s">
        <v>1</v>
      </c>
    </row>
    <row r="92" spans="2:15" ht="19.2" x14ac:dyDescent="0.25">
      <c r="B92" s="166"/>
      <c r="C92" s="3"/>
      <c r="D92" s="3"/>
      <c r="E92" s="3"/>
      <c r="F92" s="3"/>
      <c r="G92" s="3"/>
      <c r="H92" s="3"/>
      <c r="I92" s="43">
        <v>6622</v>
      </c>
      <c r="J92" s="25">
        <v>7093</v>
      </c>
      <c r="K92" s="3"/>
      <c r="L92" s="3"/>
      <c r="M92" s="3"/>
      <c r="N92" s="3"/>
      <c r="O92" s="2" t="s">
        <v>0</v>
      </c>
    </row>
    <row r="93" spans="2:15" ht="19.2" x14ac:dyDescent="0.25">
      <c r="B93" s="164" t="s">
        <v>8</v>
      </c>
      <c r="C93" s="23">
        <v>7947</v>
      </c>
      <c r="D93" s="23">
        <v>7937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 t="s">
        <v>5</v>
      </c>
    </row>
    <row r="94" spans="2:15" ht="19.2" x14ac:dyDescent="0.25">
      <c r="B94" s="165"/>
      <c r="C94" s="9">
        <v>3244</v>
      </c>
      <c r="D94" s="9">
        <v>3249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2" t="s">
        <v>4</v>
      </c>
    </row>
    <row r="95" spans="2:15" ht="19.2" x14ac:dyDescent="0.25">
      <c r="B95" s="165"/>
      <c r="C95" s="6"/>
      <c r="D95" s="6"/>
      <c r="E95" s="6"/>
      <c r="F95" s="9">
        <v>8154</v>
      </c>
      <c r="G95" s="17">
        <v>21128</v>
      </c>
      <c r="H95" s="6"/>
      <c r="I95" s="6"/>
      <c r="J95" s="6"/>
      <c r="K95" s="6"/>
      <c r="L95" s="6"/>
      <c r="M95" s="6"/>
      <c r="N95" s="6"/>
      <c r="O95" s="2" t="s">
        <v>3</v>
      </c>
    </row>
    <row r="96" spans="2:15" ht="19.2" x14ac:dyDescent="0.25">
      <c r="B96" s="165"/>
      <c r="C96" s="6"/>
      <c r="D96" s="6"/>
      <c r="E96" s="6"/>
      <c r="F96" s="9">
        <v>3351</v>
      </c>
      <c r="G96" s="9">
        <v>5408</v>
      </c>
      <c r="H96" s="6"/>
      <c r="I96" s="6"/>
      <c r="J96" s="6"/>
      <c r="K96" s="6"/>
      <c r="L96" s="6"/>
      <c r="M96" s="6"/>
      <c r="N96" s="6"/>
      <c r="O96" s="2" t="s">
        <v>2</v>
      </c>
    </row>
    <row r="97" spans="2:15" ht="19.2" x14ac:dyDescent="0.25">
      <c r="B97" s="165"/>
      <c r="C97" s="6"/>
      <c r="D97" s="6"/>
      <c r="E97" s="6"/>
      <c r="F97" s="6"/>
      <c r="G97" s="6"/>
      <c r="H97" s="6"/>
      <c r="I97" s="9">
        <v>8142</v>
      </c>
      <c r="J97" s="9">
        <v>7926</v>
      </c>
      <c r="K97" s="6"/>
      <c r="L97" s="6"/>
      <c r="M97" s="6"/>
      <c r="N97" s="6"/>
      <c r="O97" s="2" t="s">
        <v>1</v>
      </c>
    </row>
    <row r="98" spans="2:15" ht="19.2" x14ac:dyDescent="0.25">
      <c r="B98" s="166"/>
      <c r="C98" s="3"/>
      <c r="D98" s="3"/>
      <c r="E98" s="3"/>
      <c r="F98" s="3"/>
      <c r="G98" s="3"/>
      <c r="H98" s="3"/>
      <c r="I98" s="22">
        <v>3405</v>
      </c>
      <c r="J98" s="22">
        <v>3290</v>
      </c>
      <c r="K98" s="3"/>
      <c r="L98" s="3"/>
      <c r="M98" s="3"/>
      <c r="N98" s="3"/>
      <c r="O98" s="2" t="s">
        <v>0</v>
      </c>
    </row>
    <row r="99" spans="2:15" ht="19.2" x14ac:dyDescent="0.25">
      <c r="B99" s="164" t="s">
        <v>7</v>
      </c>
      <c r="C99" s="23">
        <v>9331</v>
      </c>
      <c r="D99" s="23">
        <v>8479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2" t="s">
        <v>5</v>
      </c>
    </row>
    <row r="100" spans="2:15" ht="19.2" x14ac:dyDescent="0.25">
      <c r="B100" s="165"/>
      <c r="C100" s="10">
        <v>6821</v>
      </c>
      <c r="D100" s="9">
        <v>5779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" t="s">
        <v>4</v>
      </c>
    </row>
    <row r="101" spans="2:15" ht="19.2" x14ac:dyDescent="0.25">
      <c r="B101" s="165"/>
      <c r="C101" s="6"/>
      <c r="D101" s="6"/>
      <c r="E101" s="6"/>
      <c r="F101" s="9">
        <v>9508</v>
      </c>
      <c r="G101" s="9">
        <v>8473</v>
      </c>
      <c r="H101" s="6"/>
      <c r="I101" s="6"/>
      <c r="J101" s="6"/>
      <c r="K101" s="6"/>
      <c r="L101" s="6"/>
      <c r="M101" s="6"/>
      <c r="N101" s="6"/>
      <c r="O101" s="2" t="s">
        <v>3</v>
      </c>
    </row>
    <row r="102" spans="2:15" ht="19.2" x14ac:dyDescent="0.25">
      <c r="B102" s="165"/>
      <c r="C102" s="6"/>
      <c r="D102" s="6"/>
      <c r="E102" s="6"/>
      <c r="F102" s="9">
        <v>7106</v>
      </c>
      <c r="G102" s="9">
        <v>5893</v>
      </c>
      <c r="H102" s="6"/>
      <c r="I102" s="6"/>
      <c r="J102" s="6"/>
      <c r="K102" s="6"/>
      <c r="L102" s="6"/>
      <c r="M102" s="6"/>
      <c r="N102" s="6"/>
      <c r="O102" s="2" t="s">
        <v>2</v>
      </c>
    </row>
    <row r="103" spans="2:15" ht="19.2" x14ac:dyDescent="0.25">
      <c r="B103" s="165"/>
      <c r="C103" s="6"/>
      <c r="D103" s="6"/>
      <c r="E103" s="6"/>
      <c r="F103" s="6"/>
      <c r="G103" s="6"/>
      <c r="H103" s="6"/>
      <c r="I103" s="16">
        <v>9901</v>
      </c>
      <c r="J103" s="30">
        <v>17925</v>
      </c>
      <c r="K103" s="6"/>
      <c r="L103" s="6"/>
      <c r="M103" s="6"/>
      <c r="N103" s="6"/>
      <c r="O103" s="2" t="s">
        <v>1</v>
      </c>
    </row>
    <row r="104" spans="2:15" ht="19.2" x14ac:dyDescent="0.25">
      <c r="B104" s="166"/>
      <c r="C104" s="3"/>
      <c r="D104" s="3"/>
      <c r="E104" s="3"/>
      <c r="F104" s="3"/>
      <c r="G104" s="3"/>
      <c r="H104" s="3"/>
      <c r="I104" s="24">
        <v>7361</v>
      </c>
      <c r="J104" s="14">
        <v>7729</v>
      </c>
      <c r="K104" s="3"/>
      <c r="L104" s="3"/>
      <c r="M104" s="3"/>
      <c r="N104" s="3"/>
      <c r="O104" s="2" t="s">
        <v>0</v>
      </c>
    </row>
    <row r="105" spans="2:15" ht="19.2" x14ac:dyDescent="0.25">
      <c r="B105" s="164" t="s">
        <v>6</v>
      </c>
      <c r="C105" s="23">
        <v>8593</v>
      </c>
      <c r="D105" s="23">
        <v>8511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2" t="s">
        <v>5</v>
      </c>
    </row>
    <row r="106" spans="2:15" ht="19.2" x14ac:dyDescent="0.25">
      <c r="B106" s="165"/>
      <c r="C106" s="9">
        <v>3571</v>
      </c>
      <c r="D106" s="9">
        <v>3584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" t="s">
        <v>4</v>
      </c>
    </row>
    <row r="107" spans="2:15" ht="19.2" x14ac:dyDescent="0.25">
      <c r="B107" s="165"/>
      <c r="C107" s="6"/>
      <c r="D107" s="6"/>
      <c r="E107" s="6"/>
      <c r="F107" s="9">
        <v>8671</v>
      </c>
      <c r="G107" s="9">
        <v>9013</v>
      </c>
      <c r="H107" s="6"/>
      <c r="I107" s="6"/>
      <c r="J107" s="6"/>
      <c r="K107" s="6"/>
      <c r="L107" s="6"/>
      <c r="M107" s="6"/>
      <c r="N107" s="6"/>
      <c r="O107" s="2" t="s">
        <v>3</v>
      </c>
    </row>
    <row r="108" spans="2:15" ht="19.2" x14ac:dyDescent="0.25">
      <c r="B108" s="165"/>
      <c r="C108" s="6"/>
      <c r="D108" s="6"/>
      <c r="E108" s="6"/>
      <c r="F108" s="9">
        <v>3577</v>
      </c>
      <c r="G108" s="9">
        <v>3786</v>
      </c>
      <c r="H108" s="6"/>
      <c r="I108" s="6"/>
      <c r="J108" s="6"/>
      <c r="K108" s="6"/>
      <c r="L108" s="6"/>
      <c r="M108" s="6"/>
      <c r="N108" s="6"/>
      <c r="O108" s="2" t="s">
        <v>2</v>
      </c>
    </row>
    <row r="109" spans="2:15" ht="19.2" x14ac:dyDescent="0.25">
      <c r="B109" s="165"/>
      <c r="C109" s="6"/>
      <c r="D109" s="6"/>
      <c r="E109" s="6"/>
      <c r="F109" s="6"/>
      <c r="G109" s="6"/>
      <c r="H109" s="6"/>
      <c r="I109" s="10">
        <v>9274</v>
      </c>
      <c r="J109" s="10">
        <v>8884</v>
      </c>
      <c r="K109" s="6"/>
      <c r="L109" s="6"/>
      <c r="M109" s="6"/>
      <c r="N109" s="6"/>
      <c r="O109" s="2" t="s">
        <v>1</v>
      </c>
    </row>
    <row r="110" spans="2:15" ht="19.2" x14ac:dyDescent="0.25">
      <c r="B110" s="166"/>
      <c r="C110" s="3"/>
      <c r="D110" s="3"/>
      <c r="E110" s="3"/>
      <c r="F110" s="3"/>
      <c r="G110" s="3"/>
      <c r="H110" s="3"/>
      <c r="I110" s="4">
        <v>3849</v>
      </c>
      <c r="J110" s="4">
        <v>3687</v>
      </c>
      <c r="K110" s="3"/>
      <c r="L110" s="3"/>
      <c r="M110" s="3"/>
      <c r="N110" s="3"/>
      <c r="O110" s="2" t="s">
        <v>0</v>
      </c>
    </row>
  </sheetData>
  <mergeCells count="8">
    <mergeCell ref="B99:B104"/>
    <mergeCell ref="B105:B110"/>
    <mergeCell ref="B63:B68"/>
    <mergeCell ref="B69:B74"/>
    <mergeCell ref="B75:B80"/>
    <mergeCell ref="B81:B86"/>
    <mergeCell ref="B87:B92"/>
    <mergeCell ref="B93:B98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0"/>
  <sheetViews>
    <sheetView topLeftCell="A48" zoomScale="80" zoomScaleNormal="80" workbookViewId="0">
      <selection activeCell="A71" sqref="A71"/>
    </sheetView>
  </sheetViews>
  <sheetFormatPr defaultRowHeight="13.2" x14ac:dyDescent="0.25"/>
  <cols>
    <col min="1" max="1" width="20.6640625" style="1" customWidth="1"/>
    <col min="2" max="2" width="12.6640625" style="1" customWidth="1"/>
    <col min="3" max="16384" width="8.88671875" style="1"/>
  </cols>
  <sheetData>
    <row r="2" spans="1:2" x14ac:dyDescent="0.25">
      <c r="A2" s="1" t="s">
        <v>52</v>
      </c>
      <c r="B2" s="1" t="s">
        <v>51</v>
      </c>
    </row>
    <row r="4" spans="1:2" x14ac:dyDescent="0.25">
      <c r="A4" s="1" t="s">
        <v>50</v>
      </c>
      <c r="B4" s="1" t="s">
        <v>56</v>
      </c>
    </row>
    <row r="5" spans="1:2" x14ac:dyDescent="0.25">
      <c r="A5" s="1" t="s">
        <v>48</v>
      </c>
    </row>
    <row r="6" spans="1:2" x14ac:dyDescent="0.25">
      <c r="A6" s="1" t="s">
        <v>47</v>
      </c>
      <c r="B6" s="1" t="s">
        <v>46</v>
      </c>
    </row>
    <row r="7" spans="1:2" x14ac:dyDescent="0.25">
      <c r="A7" s="1" t="s">
        <v>45</v>
      </c>
      <c r="B7" s="41">
        <v>42941</v>
      </c>
    </row>
    <row r="8" spans="1:2" x14ac:dyDescent="0.25">
      <c r="A8" s="1" t="s">
        <v>44</v>
      </c>
      <c r="B8" s="40">
        <v>0.65435185185185185</v>
      </c>
    </row>
    <row r="9" spans="1:2" x14ac:dyDescent="0.25">
      <c r="A9" s="1" t="s">
        <v>43</v>
      </c>
      <c r="B9" s="1" t="s">
        <v>42</v>
      </c>
    </row>
    <row r="10" spans="1:2" x14ac:dyDescent="0.25">
      <c r="A10" s="1" t="s">
        <v>41</v>
      </c>
      <c r="B10" s="1">
        <v>1505287</v>
      </c>
    </row>
    <row r="11" spans="1:2" x14ac:dyDescent="0.25">
      <c r="A11" s="1" t="s">
        <v>40</v>
      </c>
      <c r="B11" s="1" t="s">
        <v>39</v>
      </c>
    </row>
    <row r="13" spans="1:2" x14ac:dyDescent="0.25">
      <c r="A13" s="39" t="s">
        <v>38</v>
      </c>
      <c r="B13" s="38"/>
    </row>
    <row r="14" spans="1:2" x14ac:dyDescent="0.25">
      <c r="A14" s="1" t="s">
        <v>37</v>
      </c>
      <c r="B14" s="1" t="s">
        <v>36</v>
      </c>
    </row>
    <row r="15" spans="1:2" x14ac:dyDescent="0.25">
      <c r="A15" s="1" t="s">
        <v>35</v>
      </c>
    </row>
    <row r="16" spans="1:2" x14ac:dyDescent="0.25">
      <c r="A16" s="1" t="s">
        <v>34</v>
      </c>
      <c r="B16" s="1" t="s">
        <v>33</v>
      </c>
    </row>
    <row r="17" spans="1:2" x14ac:dyDescent="0.25">
      <c r="B17" s="1" t="s">
        <v>32</v>
      </c>
    </row>
    <row r="18" spans="1:2" x14ac:dyDescent="0.25">
      <c r="A18" s="1" t="s">
        <v>26</v>
      </c>
      <c r="B18" s="1" t="s">
        <v>25</v>
      </c>
    </row>
    <row r="19" spans="1:2" x14ac:dyDescent="0.25">
      <c r="B19" s="1" t="s">
        <v>30</v>
      </c>
    </row>
    <row r="20" spans="1:2" x14ac:dyDescent="0.25">
      <c r="B20" s="1" t="s">
        <v>23</v>
      </c>
    </row>
    <row r="21" spans="1:2" x14ac:dyDescent="0.25">
      <c r="B21" s="1" t="s">
        <v>20</v>
      </c>
    </row>
    <row r="22" spans="1:2" x14ac:dyDescent="0.25">
      <c r="B22" s="1" t="s">
        <v>22</v>
      </c>
    </row>
    <row r="23" spans="1:2" x14ac:dyDescent="0.25">
      <c r="B23" s="1" t="s">
        <v>21</v>
      </c>
    </row>
    <row r="24" spans="1:2" x14ac:dyDescent="0.25">
      <c r="B24" s="1" t="s">
        <v>20</v>
      </c>
    </row>
    <row r="25" spans="1:2" x14ac:dyDescent="0.25">
      <c r="B25" s="1" t="s">
        <v>19</v>
      </c>
    </row>
    <row r="26" spans="1:2" x14ac:dyDescent="0.25">
      <c r="B26" s="1" t="s">
        <v>18</v>
      </c>
    </row>
    <row r="27" spans="1:2" x14ac:dyDescent="0.25">
      <c r="B27" s="1" t="s">
        <v>17</v>
      </c>
    </row>
    <row r="28" spans="1:2" x14ac:dyDescent="0.25">
      <c r="B28" s="1" t="s">
        <v>16</v>
      </c>
    </row>
    <row r="29" spans="1:2" x14ac:dyDescent="0.25">
      <c r="A29" s="1" t="s">
        <v>28</v>
      </c>
      <c r="B29" s="1" t="s">
        <v>27</v>
      </c>
    </row>
    <row r="30" spans="1:2" x14ac:dyDescent="0.25">
      <c r="A30" s="1" t="s">
        <v>26</v>
      </c>
      <c r="B30" s="1" t="s">
        <v>25</v>
      </c>
    </row>
    <row r="31" spans="1:2" x14ac:dyDescent="0.25">
      <c r="B31" s="1" t="s">
        <v>29</v>
      </c>
    </row>
    <row r="32" spans="1:2" x14ac:dyDescent="0.25">
      <c r="B32" s="1" t="s">
        <v>23</v>
      </c>
    </row>
    <row r="33" spans="1:2" x14ac:dyDescent="0.25">
      <c r="B33" s="1" t="s">
        <v>20</v>
      </c>
    </row>
    <row r="34" spans="1:2" x14ac:dyDescent="0.25">
      <c r="B34" s="1" t="s">
        <v>22</v>
      </c>
    </row>
    <row r="35" spans="1:2" x14ac:dyDescent="0.25">
      <c r="B35" s="1" t="s">
        <v>21</v>
      </c>
    </row>
    <row r="36" spans="1:2" x14ac:dyDescent="0.25">
      <c r="B36" s="1" t="s">
        <v>20</v>
      </c>
    </row>
    <row r="37" spans="1:2" x14ac:dyDescent="0.25">
      <c r="B37" s="1" t="s">
        <v>19</v>
      </c>
    </row>
    <row r="38" spans="1:2" x14ac:dyDescent="0.25">
      <c r="B38" s="1" t="s">
        <v>18</v>
      </c>
    </row>
    <row r="39" spans="1:2" x14ac:dyDescent="0.25">
      <c r="B39" s="1" t="s">
        <v>17</v>
      </c>
    </row>
    <row r="40" spans="1:2" x14ac:dyDescent="0.25">
      <c r="B40" s="1" t="s">
        <v>16</v>
      </c>
    </row>
    <row r="41" spans="1:2" x14ac:dyDescent="0.25">
      <c r="A41" s="1" t="s">
        <v>28</v>
      </c>
      <c r="B41" s="1" t="s">
        <v>27</v>
      </c>
    </row>
    <row r="42" spans="1:2" x14ac:dyDescent="0.25">
      <c r="A42" s="1" t="s">
        <v>26</v>
      </c>
      <c r="B42" s="1" t="s">
        <v>25</v>
      </c>
    </row>
    <row r="43" spans="1:2" x14ac:dyDescent="0.25">
      <c r="B43" s="1" t="s">
        <v>24</v>
      </c>
    </row>
    <row r="44" spans="1:2" x14ac:dyDescent="0.25">
      <c r="B44" s="1" t="s">
        <v>23</v>
      </c>
    </row>
    <row r="45" spans="1:2" x14ac:dyDescent="0.25">
      <c r="B45" s="1" t="s">
        <v>20</v>
      </c>
    </row>
    <row r="46" spans="1:2" x14ac:dyDescent="0.25">
      <c r="B46" s="1" t="s">
        <v>22</v>
      </c>
    </row>
    <row r="47" spans="1:2" x14ac:dyDescent="0.25">
      <c r="B47" s="1" t="s">
        <v>21</v>
      </c>
    </row>
    <row r="48" spans="1:2" x14ac:dyDescent="0.25">
      <c r="B48" s="1" t="s">
        <v>20</v>
      </c>
    </row>
    <row r="49" spans="1:15" x14ac:dyDescent="0.25">
      <c r="B49" s="1" t="s">
        <v>19</v>
      </c>
    </row>
    <row r="50" spans="1:15" x14ac:dyDescent="0.25">
      <c r="B50" s="1" t="s">
        <v>18</v>
      </c>
    </row>
    <row r="51" spans="1:15" x14ac:dyDescent="0.25">
      <c r="B51" s="1" t="s">
        <v>17</v>
      </c>
    </row>
    <row r="52" spans="1:15" x14ac:dyDescent="0.25">
      <c r="B52" s="1" t="s">
        <v>16</v>
      </c>
    </row>
    <row r="54" spans="1:15" x14ac:dyDescent="0.25">
      <c r="A54" s="39" t="s">
        <v>15</v>
      </c>
      <c r="B54" s="38"/>
    </row>
    <row r="55" spans="1:15" x14ac:dyDescent="0.25">
      <c r="A55" s="1" t="s">
        <v>14</v>
      </c>
      <c r="B55" s="1">
        <v>37</v>
      </c>
    </row>
    <row r="56" spans="1:15" x14ac:dyDescent="0.25">
      <c r="A56" s="1" t="s">
        <v>14</v>
      </c>
      <c r="B56" s="1">
        <v>37</v>
      </c>
    </row>
    <row r="57" spans="1:15" x14ac:dyDescent="0.25">
      <c r="A57" s="1" t="s">
        <v>14</v>
      </c>
      <c r="B57" s="1">
        <v>37</v>
      </c>
    </row>
    <row r="58" spans="1:15" x14ac:dyDescent="0.25">
      <c r="A58" s="1" t="s">
        <v>14</v>
      </c>
      <c r="B58" s="1">
        <v>37</v>
      </c>
    </row>
    <row r="59" spans="1:15" x14ac:dyDescent="0.25">
      <c r="A59" s="1" t="s">
        <v>14</v>
      </c>
      <c r="B59" s="1">
        <v>37</v>
      </c>
    </row>
    <row r="60" spans="1:15" x14ac:dyDescent="0.25">
      <c r="A60" s="1" t="s">
        <v>14</v>
      </c>
      <c r="B60" s="1">
        <v>37</v>
      </c>
    </row>
    <row r="61" spans="1:15" x14ac:dyDescent="0.25">
      <c r="C61" s="1" t="s">
        <v>57</v>
      </c>
      <c r="F61" s="1" t="s">
        <v>87</v>
      </c>
      <c r="I61" s="1" t="s">
        <v>58</v>
      </c>
    </row>
    <row r="62" spans="1:15" x14ac:dyDescent="0.25">
      <c r="B62" s="37"/>
      <c r="C62" s="36">
        <v>1</v>
      </c>
      <c r="D62" s="36">
        <v>2</v>
      </c>
      <c r="E62" s="36">
        <v>3</v>
      </c>
      <c r="F62" s="36">
        <v>4</v>
      </c>
      <c r="G62" s="36">
        <v>5</v>
      </c>
      <c r="H62" s="36">
        <v>6</v>
      </c>
      <c r="I62" s="36">
        <v>7</v>
      </c>
      <c r="J62" s="36">
        <v>8</v>
      </c>
      <c r="K62" s="36">
        <v>9</v>
      </c>
      <c r="L62" s="36">
        <v>10</v>
      </c>
      <c r="M62" s="36">
        <v>11</v>
      </c>
      <c r="N62" s="36">
        <v>12</v>
      </c>
    </row>
    <row r="63" spans="1:15" ht="19.2" x14ac:dyDescent="0.25">
      <c r="A63" s="1" t="s">
        <v>88</v>
      </c>
      <c r="B63" s="164" t="s">
        <v>13</v>
      </c>
      <c r="C63" s="34">
        <v>67899</v>
      </c>
      <c r="D63" s="34">
        <v>69127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5</v>
      </c>
    </row>
    <row r="64" spans="1:15" ht="19.2" x14ac:dyDescent="0.25">
      <c r="A64" s="1" t="s">
        <v>90</v>
      </c>
      <c r="B64" s="165"/>
      <c r="C64" s="30">
        <v>81776</v>
      </c>
      <c r="D64" s="30">
        <v>84447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2" t="s">
        <v>4</v>
      </c>
    </row>
    <row r="65" spans="1:15" ht="19.2" x14ac:dyDescent="0.25">
      <c r="A65" s="1" t="s">
        <v>88</v>
      </c>
      <c r="B65" s="165"/>
      <c r="C65" s="6"/>
      <c r="D65" s="6"/>
      <c r="E65" s="6"/>
      <c r="F65" s="30">
        <v>95886</v>
      </c>
      <c r="G65" s="30">
        <v>95324</v>
      </c>
      <c r="H65" s="6"/>
      <c r="I65" s="6"/>
      <c r="J65" s="6"/>
      <c r="K65" s="6"/>
      <c r="L65" s="6"/>
      <c r="M65" s="6"/>
      <c r="N65" s="6"/>
      <c r="O65" s="2" t="s">
        <v>3</v>
      </c>
    </row>
    <row r="66" spans="1:15" ht="19.2" x14ac:dyDescent="0.25">
      <c r="A66" s="1" t="s">
        <v>90</v>
      </c>
      <c r="B66" s="165"/>
      <c r="C66" s="6"/>
      <c r="D66" s="6"/>
      <c r="E66" s="6"/>
      <c r="F66" s="30">
        <v>121331</v>
      </c>
      <c r="G66" s="30">
        <v>126509</v>
      </c>
      <c r="H66" s="6"/>
      <c r="I66" s="6"/>
      <c r="J66" s="6"/>
      <c r="K66" s="6"/>
      <c r="L66" s="6"/>
      <c r="M66" s="6"/>
      <c r="N66" s="6"/>
      <c r="O66" s="2" t="s">
        <v>2</v>
      </c>
    </row>
    <row r="67" spans="1:15" ht="19.2" x14ac:dyDescent="0.25">
      <c r="A67" s="1" t="s">
        <v>88</v>
      </c>
      <c r="B67" s="165"/>
      <c r="C67" s="6"/>
      <c r="D67" s="6"/>
      <c r="E67" s="6"/>
      <c r="F67" s="6"/>
      <c r="G67" s="6"/>
      <c r="H67" s="6"/>
      <c r="I67" s="19">
        <v>9057</v>
      </c>
      <c r="J67" s="31">
        <v>9423</v>
      </c>
      <c r="K67" s="6"/>
      <c r="L67" s="6"/>
      <c r="M67" s="6"/>
      <c r="N67" s="6"/>
      <c r="O67" s="2" t="s">
        <v>1</v>
      </c>
    </row>
    <row r="68" spans="1:15" ht="19.2" x14ac:dyDescent="0.25">
      <c r="A68" s="1" t="s">
        <v>89</v>
      </c>
      <c r="B68" s="166"/>
      <c r="C68" s="3"/>
      <c r="D68" s="3"/>
      <c r="E68" s="3"/>
      <c r="F68" s="3"/>
      <c r="G68" s="3"/>
      <c r="H68" s="3"/>
      <c r="I68" s="25">
        <v>6614</v>
      </c>
      <c r="J68" s="24">
        <v>7035</v>
      </c>
      <c r="K68" s="3"/>
      <c r="L68" s="3"/>
      <c r="M68" s="3"/>
      <c r="N68" s="3"/>
      <c r="O68" s="2" t="s">
        <v>0</v>
      </c>
    </row>
    <row r="69" spans="1:15" ht="19.2" x14ac:dyDescent="0.25">
      <c r="B69" s="164" t="s">
        <v>12</v>
      </c>
      <c r="C69" s="12">
        <v>19104</v>
      </c>
      <c r="D69" s="12">
        <v>17849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" t="s">
        <v>5</v>
      </c>
    </row>
    <row r="70" spans="1:15" ht="19.2" x14ac:dyDescent="0.25">
      <c r="B70" s="165"/>
      <c r="C70" s="16">
        <v>19417</v>
      </c>
      <c r="D70" s="16">
        <v>18679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2" t="s">
        <v>4</v>
      </c>
    </row>
    <row r="71" spans="1:15" ht="19.2" x14ac:dyDescent="0.25">
      <c r="B71" s="165"/>
      <c r="C71" s="6"/>
      <c r="D71" s="6"/>
      <c r="E71" s="6"/>
      <c r="F71" s="16">
        <v>20971</v>
      </c>
      <c r="G71" s="10">
        <v>19628</v>
      </c>
      <c r="H71" s="6"/>
      <c r="I71" s="6"/>
      <c r="J71" s="6"/>
      <c r="K71" s="6"/>
      <c r="L71" s="6"/>
      <c r="M71" s="6"/>
      <c r="N71" s="6"/>
      <c r="O71" s="2" t="s">
        <v>3</v>
      </c>
    </row>
    <row r="72" spans="1:15" ht="19.2" x14ac:dyDescent="0.25">
      <c r="B72" s="165"/>
      <c r="C72" s="6"/>
      <c r="D72" s="6"/>
      <c r="E72" s="6"/>
      <c r="F72" s="16">
        <v>22364</v>
      </c>
      <c r="G72" s="10">
        <v>20908</v>
      </c>
      <c r="H72" s="6"/>
      <c r="I72" s="6"/>
      <c r="J72" s="6"/>
      <c r="K72" s="6"/>
      <c r="L72" s="6"/>
      <c r="M72" s="6"/>
      <c r="N72" s="6"/>
      <c r="O72" s="2" t="s">
        <v>2</v>
      </c>
    </row>
    <row r="73" spans="1:15" ht="19.2" x14ac:dyDescent="0.25">
      <c r="B73" s="165"/>
      <c r="C73" s="6"/>
      <c r="D73" s="6"/>
      <c r="E73" s="6"/>
      <c r="F73" s="6"/>
      <c r="G73" s="6"/>
      <c r="H73" s="6"/>
      <c r="I73" s="18">
        <v>9232</v>
      </c>
      <c r="J73" s="31">
        <v>9416</v>
      </c>
      <c r="K73" s="6"/>
      <c r="L73" s="6"/>
      <c r="M73" s="6"/>
      <c r="N73" s="6"/>
      <c r="O73" s="2" t="s">
        <v>1</v>
      </c>
    </row>
    <row r="74" spans="1:15" ht="19.2" x14ac:dyDescent="0.25">
      <c r="B74" s="166"/>
      <c r="C74" s="3"/>
      <c r="D74" s="3"/>
      <c r="E74" s="3"/>
      <c r="F74" s="3"/>
      <c r="G74" s="3"/>
      <c r="H74" s="3"/>
      <c r="I74" s="24">
        <v>6835</v>
      </c>
      <c r="J74" s="24">
        <v>6906</v>
      </c>
      <c r="K74" s="3"/>
      <c r="L74" s="3"/>
      <c r="M74" s="3"/>
      <c r="N74" s="3"/>
      <c r="O74" s="2" t="s">
        <v>0</v>
      </c>
    </row>
    <row r="75" spans="1:15" ht="19.2" x14ac:dyDescent="0.25">
      <c r="B75" s="164" t="s">
        <v>11</v>
      </c>
      <c r="C75" s="23">
        <v>9595</v>
      </c>
      <c r="D75" s="23">
        <v>9824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2" t="s">
        <v>5</v>
      </c>
    </row>
    <row r="76" spans="1:15" ht="19.2" x14ac:dyDescent="0.25">
      <c r="B76" s="165"/>
      <c r="C76" s="9">
        <v>7667</v>
      </c>
      <c r="D76" s="9">
        <v>7647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2" t="s">
        <v>4</v>
      </c>
    </row>
    <row r="77" spans="1:15" ht="19.2" x14ac:dyDescent="0.25">
      <c r="B77" s="165"/>
      <c r="C77" s="6"/>
      <c r="D77" s="6"/>
      <c r="E77" s="6"/>
      <c r="F77" s="9">
        <v>10843</v>
      </c>
      <c r="G77" s="9">
        <v>11449</v>
      </c>
      <c r="H77" s="6"/>
      <c r="I77" s="6"/>
      <c r="J77" s="6"/>
      <c r="K77" s="6"/>
      <c r="L77" s="6"/>
      <c r="M77" s="6"/>
      <c r="N77" s="6"/>
      <c r="O77" s="2" t="s">
        <v>3</v>
      </c>
    </row>
    <row r="78" spans="1:15" ht="19.2" x14ac:dyDescent="0.25">
      <c r="B78" s="165"/>
      <c r="C78" s="6"/>
      <c r="D78" s="6"/>
      <c r="E78" s="6"/>
      <c r="F78" s="9">
        <v>8883</v>
      </c>
      <c r="G78" s="9">
        <v>9311</v>
      </c>
      <c r="H78" s="6"/>
      <c r="I78" s="6"/>
      <c r="J78" s="6"/>
      <c r="K78" s="6"/>
      <c r="L78" s="6"/>
      <c r="M78" s="6"/>
      <c r="N78" s="6"/>
      <c r="O78" s="2" t="s">
        <v>2</v>
      </c>
    </row>
    <row r="79" spans="1:15" ht="19.2" x14ac:dyDescent="0.25">
      <c r="B79" s="165"/>
      <c r="C79" s="6"/>
      <c r="D79" s="6"/>
      <c r="E79" s="6"/>
      <c r="F79" s="6"/>
      <c r="G79" s="6"/>
      <c r="H79" s="6"/>
      <c r="I79" s="31">
        <v>9518</v>
      </c>
      <c r="J79" s="18">
        <v>9232</v>
      </c>
      <c r="K79" s="6"/>
      <c r="L79" s="6"/>
      <c r="M79" s="6"/>
      <c r="N79" s="6"/>
      <c r="O79" s="2" t="s">
        <v>1</v>
      </c>
    </row>
    <row r="80" spans="1:15" ht="19.2" x14ac:dyDescent="0.25">
      <c r="B80" s="166"/>
      <c r="C80" s="3"/>
      <c r="D80" s="3"/>
      <c r="E80" s="3"/>
      <c r="F80" s="3"/>
      <c r="G80" s="3"/>
      <c r="H80" s="3"/>
      <c r="I80" s="24">
        <v>7039</v>
      </c>
      <c r="J80" s="25">
        <v>6710</v>
      </c>
      <c r="K80" s="3"/>
      <c r="L80" s="3"/>
      <c r="M80" s="3"/>
      <c r="N80" s="3"/>
      <c r="O80" s="2" t="s">
        <v>0</v>
      </c>
    </row>
    <row r="81" spans="2:15" ht="19.2" x14ac:dyDescent="0.25">
      <c r="B81" s="164" t="s">
        <v>10</v>
      </c>
      <c r="C81" s="23">
        <v>9035</v>
      </c>
      <c r="D81" s="23">
        <v>8866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" t="s">
        <v>5</v>
      </c>
    </row>
    <row r="82" spans="2:15" ht="19.2" x14ac:dyDescent="0.25">
      <c r="B82" s="165"/>
      <c r="C82" s="9">
        <v>6750</v>
      </c>
      <c r="D82" s="9">
        <v>6549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2" t="s">
        <v>4</v>
      </c>
    </row>
    <row r="83" spans="2:15" ht="19.2" x14ac:dyDescent="0.25">
      <c r="B83" s="165"/>
      <c r="C83" s="6"/>
      <c r="D83" s="6"/>
      <c r="E83" s="6"/>
      <c r="F83" s="9">
        <v>9387</v>
      </c>
      <c r="G83" s="9">
        <v>9634</v>
      </c>
      <c r="H83" s="6"/>
      <c r="I83" s="6"/>
      <c r="J83" s="6"/>
      <c r="K83" s="6"/>
      <c r="L83" s="6"/>
      <c r="M83" s="6"/>
      <c r="N83" s="6"/>
      <c r="O83" s="2" t="s">
        <v>3</v>
      </c>
    </row>
    <row r="84" spans="2:15" ht="19.2" x14ac:dyDescent="0.25">
      <c r="B84" s="165"/>
      <c r="C84" s="6"/>
      <c r="D84" s="6"/>
      <c r="E84" s="6"/>
      <c r="F84" s="9">
        <v>7068</v>
      </c>
      <c r="G84" s="9">
        <v>7376</v>
      </c>
      <c r="H84" s="6"/>
      <c r="I84" s="6"/>
      <c r="J84" s="6"/>
      <c r="K84" s="6"/>
      <c r="L84" s="6"/>
      <c r="M84" s="6"/>
      <c r="N84" s="6"/>
      <c r="O84" s="2" t="s">
        <v>2</v>
      </c>
    </row>
    <row r="85" spans="2:15" ht="19.2" x14ac:dyDescent="0.25">
      <c r="B85" s="165"/>
      <c r="C85" s="6"/>
      <c r="D85" s="6"/>
      <c r="E85" s="6"/>
      <c r="F85" s="6"/>
      <c r="G85" s="6"/>
      <c r="H85" s="6"/>
      <c r="I85" s="30">
        <v>9931</v>
      </c>
      <c r="J85" s="18">
        <v>9123</v>
      </c>
      <c r="K85" s="6"/>
      <c r="L85" s="6"/>
      <c r="M85" s="6"/>
      <c r="N85" s="6"/>
      <c r="O85" s="2" t="s">
        <v>1</v>
      </c>
    </row>
    <row r="86" spans="2:15" ht="19.2" x14ac:dyDescent="0.25">
      <c r="B86" s="166"/>
      <c r="C86" s="3"/>
      <c r="D86" s="3"/>
      <c r="E86" s="3"/>
      <c r="F86" s="3"/>
      <c r="G86" s="3"/>
      <c r="H86" s="3"/>
      <c r="I86" s="14">
        <v>7316</v>
      </c>
      <c r="J86" s="25">
        <v>6669</v>
      </c>
      <c r="K86" s="3"/>
      <c r="L86" s="3"/>
      <c r="M86" s="3"/>
      <c r="N86" s="3"/>
      <c r="O86" s="2" t="s">
        <v>0</v>
      </c>
    </row>
    <row r="87" spans="2:15" ht="19.2" x14ac:dyDescent="0.25">
      <c r="B87" s="164" t="s">
        <v>9</v>
      </c>
      <c r="C87" s="23">
        <v>8710</v>
      </c>
      <c r="D87" s="23">
        <v>9285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2" t="s">
        <v>5</v>
      </c>
    </row>
    <row r="88" spans="2:15" ht="19.2" x14ac:dyDescent="0.25">
      <c r="B88" s="165"/>
      <c r="C88" s="9">
        <v>6548</v>
      </c>
      <c r="D88" s="9">
        <v>6978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2" t="s">
        <v>4</v>
      </c>
    </row>
    <row r="89" spans="2:15" ht="19.2" x14ac:dyDescent="0.25">
      <c r="B89" s="165"/>
      <c r="C89" s="6"/>
      <c r="D89" s="6"/>
      <c r="E89" s="6"/>
      <c r="F89" s="9">
        <v>9285</v>
      </c>
      <c r="G89" s="9">
        <v>9950</v>
      </c>
      <c r="H89" s="6"/>
      <c r="I89" s="6"/>
      <c r="J89" s="6"/>
      <c r="K89" s="6"/>
      <c r="L89" s="6"/>
      <c r="M89" s="6"/>
      <c r="N89" s="6"/>
      <c r="O89" s="2" t="s">
        <v>3</v>
      </c>
    </row>
    <row r="90" spans="2:15" ht="19.2" x14ac:dyDescent="0.25">
      <c r="B90" s="165"/>
      <c r="C90" s="6"/>
      <c r="D90" s="6"/>
      <c r="E90" s="6"/>
      <c r="F90" s="9">
        <v>7155</v>
      </c>
      <c r="G90" s="9">
        <v>7494</v>
      </c>
      <c r="H90" s="6"/>
      <c r="I90" s="6"/>
      <c r="J90" s="6"/>
      <c r="K90" s="6"/>
      <c r="L90" s="6"/>
      <c r="M90" s="6"/>
      <c r="N90" s="6"/>
      <c r="O90" s="2" t="s">
        <v>2</v>
      </c>
    </row>
    <row r="91" spans="2:15" ht="19.2" x14ac:dyDescent="0.25">
      <c r="B91" s="165"/>
      <c r="C91" s="6"/>
      <c r="D91" s="6"/>
      <c r="E91" s="6"/>
      <c r="F91" s="6"/>
      <c r="G91" s="6"/>
      <c r="H91" s="6"/>
      <c r="I91" s="19">
        <v>8987</v>
      </c>
      <c r="J91" s="18">
        <v>9158</v>
      </c>
      <c r="K91" s="6"/>
      <c r="L91" s="6"/>
      <c r="M91" s="6"/>
      <c r="N91" s="6"/>
      <c r="O91" s="2" t="s">
        <v>1</v>
      </c>
    </row>
    <row r="92" spans="2:15" ht="19.2" x14ac:dyDescent="0.25">
      <c r="B92" s="166"/>
      <c r="C92" s="3"/>
      <c r="D92" s="3"/>
      <c r="E92" s="3"/>
      <c r="F92" s="3"/>
      <c r="G92" s="3"/>
      <c r="H92" s="3"/>
      <c r="I92" s="25">
        <v>6639</v>
      </c>
      <c r="J92" s="25">
        <v>6618</v>
      </c>
      <c r="K92" s="3"/>
      <c r="L92" s="3"/>
      <c r="M92" s="3"/>
      <c r="N92" s="3"/>
      <c r="O92" s="2" t="s">
        <v>0</v>
      </c>
    </row>
    <row r="93" spans="2:15" ht="19.2" x14ac:dyDescent="0.25">
      <c r="B93" s="164" t="s">
        <v>8</v>
      </c>
      <c r="C93" s="23">
        <v>7924</v>
      </c>
      <c r="D93" s="23">
        <v>7948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 t="s">
        <v>5</v>
      </c>
    </row>
    <row r="94" spans="2:15" ht="19.2" x14ac:dyDescent="0.25">
      <c r="B94" s="165"/>
      <c r="C94" s="9">
        <v>3221</v>
      </c>
      <c r="D94" s="9">
        <v>3162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2" t="s">
        <v>4</v>
      </c>
    </row>
    <row r="95" spans="2:15" ht="19.2" x14ac:dyDescent="0.25">
      <c r="B95" s="165"/>
      <c r="C95" s="6"/>
      <c r="D95" s="6"/>
      <c r="E95" s="6"/>
      <c r="F95" s="9">
        <v>7977</v>
      </c>
      <c r="G95" s="9">
        <v>9315</v>
      </c>
      <c r="H95" s="6"/>
      <c r="I95" s="6"/>
      <c r="J95" s="6"/>
      <c r="K95" s="6"/>
      <c r="L95" s="6"/>
      <c r="M95" s="6"/>
      <c r="N95" s="6"/>
      <c r="O95" s="2" t="s">
        <v>3</v>
      </c>
    </row>
    <row r="96" spans="2:15" ht="19.2" x14ac:dyDescent="0.25">
      <c r="B96" s="165"/>
      <c r="C96" s="6"/>
      <c r="D96" s="6"/>
      <c r="E96" s="6"/>
      <c r="F96" s="9">
        <v>3336</v>
      </c>
      <c r="G96" s="9">
        <v>3946</v>
      </c>
      <c r="H96" s="6"/>
      <c r="I96" s="6"/>
      <c r="J96" s="6"/>
      <c r="K96" s="6"/>
      <c r="L96" s="6"/>
      <c r="M96" s="6"/>
      <c r="N96" s="6"/>
      <c r="O96" s="2" t="s">
        <v>2</v>
      </c>
    </row>
    <row r="97" spans="2:15" ht="19.2" x14ac:dyDescent="0.25">
      <c r="B97" s="165"/>
      <c r="C97" s="6"/>
      <c r="D97" s="6"/>
      <c r="E97" s="6"/>
      <c r="F97" s="6"/>
      <c r="G97" s="6"/>
      <c r="H97" s="6"/>
      <c r="I97" s="10">
        <v>8184</v>
      </c>
      <c r="J97" s="9">
        <v>8005</v>
      </c>
      <c r="K97" s="6"/>
      <c r="L97" s="6"/>
      <c r="M97" s="6"/>
      <c r="N97" s="6"/>
      <c r="O97" s="2" t="s">
        <v>1</v>
      </c>
    </row>
    <row r="98" spans="2:15" ht="19.2" x14ac:dyDescent="0.25">
      <c r="B98" s="166"/>
      <c r="C98" s="3"/>
      <c r="D98" s="3"/>
      <c r="E98" s="3"/>
      <c r="F98" s="3"/>
      <c r="G98" s="3"/>
      <c r="H98" s="3"/>
      <c r="I98" s="22">
        <v>3341</v>
      </c>
      <c r="J98" s="22">
        <v>3358</v>
      </c>
      <c r="K98" s="3"/>
      <c r="L98" s="3"/>
      <c r="M98" s="3"/>
      <c r="N98" s="3"/>
      <c r="O98" s="2" t="s">
        <v>0</v>
      </c>
    </row>
    <row r="99" spans="2:15" ht="19.2" x14ac:dyDescent="0.25">
      <c r="B99" s="164" t="s">
        <v>7</v>
      </c>
      <c r="C99" s="23">
        <v>9266</v>
      </c>
      <c r="D99" s="23">
        <v>8716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2" t="s">
        <v>5</v>
      </c>
    </row>
    <row r="100" spans="2:15" ht="19.2" x14ac:dyDescent="0.25">
      <c r="B100" s="165"/>
      <c r="C100" s="9">
        <v>6857</v>
      </c>
      <c r="D100" s="9">
        <v>5894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" t="s">
        <v>4</v>
      </c>
    </row>
    <row r="101" spans="2:15" ht="19.2" x14ac:dyDescent="0.25">
      <c r="B101" s="165"/>
      <c r="C101" s="6"/>
      <c r="D101" s="6"/>
      <c r="E101" s="6"/>
      <c r="F101" s="9">
        <v>9643</v>
      </c>
      <c r="G101" s="9">
        <v>8409</v>
      </c>
      <c r="H101" s="6"/>
      <c r="I101" s="6"/>
      <c r="J101" s="6"/>
      <c r="K101" s="6"/>
      <c r="L101" s="6"/>
      <c r="M101" s="6"/>
      <c r="N101" s="6"/>
      <c r="O101" s="2" t="s">
        <v>3</v>
      </c>
    </row>
    <row r="102" spans="2:15" ht="19.2" x14ac:dyDescent="0.25">
      <c r="B102" s="165"/>
      <c r="C102" s="6"/>
      <c r="D102" s="6"/>
      <c r="E102" s="6"/>
      <c r="F102" s="9">
        <v>7054</v>
      </c>
      <c r="G102" s="9">
        <v>5803</v>
      </c>
      <c r="H102" s="6"/>
      <c r="I102" s="6"/>
      <c r="J102" s="6"/>
      <c r="K102" s="6"/>
      <c r="L102" s="6"/>
      <c r="M102" s="6"/>
      <c r="N102" s="6"/>
      <c r="O102" s="2" t="s">
        <v>2</v>
      </c>
    </row>
    <row r="103" spans="2:15" ht="19.2" x14ac:dyDescent="0.25">
      <c r="B103" s="165"/>
      <c r="C103" s="6"/>
      <c r="D103" s="6"/>
      <c r="E103" s="6"/>
      <c r="F103" s="6"/>
      <c r="G103" s="6"/>
      <c r="H103" s="6"/>
      <c r="I103" s="15">
        <v>9747</v>
      </c>
      <c r="J103" s="7">
        <v>8848</v>
      </c>
      <c r="K103" s="6"/>
      <c r="L103" s="6"/>
      <c r="M103" s="6"/>
      <c r="N103" s="6"/>
      <c r="O103" s="2" t="s">
        <v>1</v>
      </c>
    </row>
    <row r="104" spans="2:15" ht="19.2" x14ac:dyDescent="0.25">
      <c r="B104" s="166"/>
      <c r="C104" s="3"/>
      <c r="D104" s="3"/>
      <c r="E104" s="3"/>
      <c r="F104" s="3"/>
      <c r="G104" s="3"/>
      <c r="H104" s="3"/>
      <c r="I104" s="14">
        <v>7337</v>
      </c>
      <c r="J104" s="44">
        <v>5800</v>
      </c>
      <c r="K104" s="3"/>
      <c r="L104" s="3"/>
      <c r="M104" s="3"/>
      <c r="N104" s="3"/>
      <c r="O104" s="2" t="s">
        <v>0</v>
      </c>
    </row>
    <row r="105" spans="2:15" ht="19.2" x14ac:dyDescent="0.25">
      <c r="B105" s="164" t="s">
        <v>6</v>
      </c>
      <c r="C105" s="23">
        <v>8712</v>
      </c>
      <c r="D105" s="23">
        <v>8595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2" t="s">
        <v>5</v>
      </c>
    </row>
    <row r="106" spans="2:15" ht="19.2" x14ac:dyDescent="0.25">
      <c r="B106" s="165"/>
      <c r="C106" s="9">
        <v>3572</v>
      </c>
      <c r="D106" s="9">
        <v>3606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" t="s">
        <v>4</v>
      </c>
    </row>
    <row r="107" spans="2:15" ht="19.2" x14ac:dyDescent="0.25">
      <c r="B107" s="165"/>
      <c r="C107" s="6"/>
      <c r="D107" s="6"/>
      <c r="E107" s="6"/>
      <c r="F107" s="9">
        <v>8743</v>
      </c>
      <c r="G107" s="9">
        <v>8879</v>
      </c>
      <c r="H107" s="6"/>
      <c r="I107" s="6"/>
      <c r="J107" s="6"/>
      <c r="K107" s="6"/>
      <c r="L107" s="6"/>
      <c r="M107" s="6"/>
      <c r="N107" s="6"/>
      <c r="O107" s="2" t="s">
        <v>3</v>
      </c>
    </row>
    <row r="108" spans="2:15" ht="19.2" x14ac:dyDescent="0.25">
      <c r="B108" s="165"/>
      <c r="C108" s="6"/>
      <c r="D108" s="6"/>
      <c r="E108" s="6"/>
      <c r="F108" s="9">
        <v>3633</v>
      </c>
      <c r="G108" s="9">
        <v>3671</v>
      </c>
      <c r="H108" s="6"/>
      <c r="I108" s="6"/>
      <c r="J108" s="6"/>
      <c r="K108" s="6"/>
      <c r="L108" s="6"/>
      <c r="M108" s="6"/>
      <c r="N108" s="6"/>
      <c r="O108" s="2" t="s">
        <v>2</v>
      </c>
    </row>
    <row r="109" spans="2:15" ht="19.2" x14ac:dyDescent="0.25">
      <c r="B109" s="165"/>
      <c r="C109" s="6"/>
      <c r="D109" s="6"/>
      <c r="E109" s="6"/>
      <c r="F109" s="6"/>
      <c r="G109" s="6"/>
      <c r="H109" s="6"/>
      <c r="I109" s="8">
        <v>9290</v>
      </c>
      <c r="J109" s="19">
        <v>8985</v>
      </c>
      <c r="K109" s="6"/>
      <c r="L109" s="6"/>
      <c r="M109" s="6"/>
      <c r="N109" s="6"/>
      <c r="O109" s="2" t="s">
        <v>1</v>
      </c>
    </row>
    <row r="110" spans="2:15" ht="19.2" x14ac:dyDescent="0.25">
      <c r="B110" s="166"/>
      <c r="C110" s="3"/>
      <c r="D110" s="3"/>
      <c r="E110" s="3"/>
      <c r="F110" s="3"/>
      <c r="G110" s="3"/>
      <c r="H110" s="3"/>
      <c r="I110" s="4">
        <v>3867</v>
      </c>
      <c r="J110" s="4">
        <v>3689</v>
      </c>
      <c r="K110" s="3"/>
      <c r="L110" s="3"/>
      <c r="M110" s="3"/>
      <c r="N110" s="3"/>
      <c r="O110" s="2" t="s">
        <v>0</v>
      </c>
    </row>
  </sheetData>
  <mergeCells count="8">
    <mergeCell ref="B99:B104"/>
    <mergeCell ref="B105:B110"/>
    <mergeCell ref="B63:B68"/>
    <mergeCell ref="B69:B74"/>
    <mergeCell ref="B75:B80"/>
    <mergeCell ref="B81:B86"/>
    <mergeCell ref="B87:B92"/>
    <mergeCell ref="B93:B98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opLeftCell="D19" workbookViewId="0">
      <selection activeCell="C35" sqref="C35:J50"/>
    </sheetView>
  </sheetViews>
  <sheetFormatPr defaultRowHeight="13.2" x14ac:dyDescent="0.25"/>
  <cols>
    <col min="1" max="1" width="20.6640625" style="1" customWidth="1"/>
    <col min="2" max="2" width="12.6640625" style="1" customWidth="1"/>
    <col min="3" max="16384" width="8.88671875" style="1"/>
  </cols>
  <sheetData>
    <row r="2" spans="1:2" x14ac:dyDescent="0.25">
      <c r="A2" s="1" t="s">
        <v>52</v>
      </c>
      <c r="B2" s="1" t="s">
        <v>51</v>
      </c>
    </row>
    <row r="4" spans="1:2" x14ac:dyDescent="0.25">
      <c r="A4" s="1" t="s">
        <v>50</v>
      </c>
      <c r="B4" s="1" t="s">
        <v>109</v>
      </c>
    </row>
    <row r="5" spans="1:2" x14ac:dyDescent="0.25">
      <c r="A5" s="1" t="s">
        <v>48</v>
      </c>
    </row>
    <row r="6" spans="1:2" x14ac:dyDescent="0.25">
      <c r="A6" s="1" t="s">
        <v>47</v>
      </c>
      <c r="B6" s="1" t="s">
        <v>46</v>
      </c>
    </row>
    <row r="7" spans="1:2" x14ac:dyDescent="0.25">
      <c r="A7" s="1" t="s">
        <v>45</v>
      </c>
      <c r="B7" s="41">
        <v>42942</v>
      </c>
    </row>
    <row r="8" spans="1:2" x14ac:dyDescent="0.25">
      <c r="A8" s="1" t="s">
        <v>44</v>
      </c>
      <c r="B8" s="40">
        <v>0.42570601851851847</v>
      </c>
    </row>
    <row r="9" spans="1:2" x14ac:dyDescent="0.25">
      <c r="A9" s="1" t="s">
        <v>43</v>
      </c>
      <c r="B9" s="1" t="s">
        <v>42</v>
      </c>
    </row>
    <row r="10" spans="1:2" x14ac:dyDescent="0.25">
      <c r="A10" s="1" t="s">
        <v>41</v>
      </c>
      <c r="B10" s="1">
        <v>1505287</v>
      </c>
    </row>
    <row r="11" spans="1:2" x14ac:dyDescent="0.25">
      <c r="A11" s="1" t="s">
        <v>40</v>
      </c>
      <c r="B11" s="1" t="s">
        <v>39</v>
      </c>
    </row>
    <row r="13" spans="1:2" x14ac:dyDescent="0.25">
      <c r="A13" s="39" t="s">
        <v>38</v>
      </c>
      <c r="B13" s="38"/>
    </row>
    <row r="14" spans="1:2" x14ac:dyDescent="0.25">
      <c r="A14" s="1" t="s">
        <v>37</v>
      </c>
      <c r="B14" s="1" t="s">
        <v>36</v>
      </c>
    </row>
    <row r="15" spans="1:2" x14ac:dyDescent="0.25">
      <c r="A15" s="1" t="s">
        <v>35</v>
      </c>
    </row>
    <row r="16" spans="1:2" x14ac:dyDescent="0.25">
      <c r="A16" s="1" t="s">
        <v>34</v>
      </c>
      <c r="B16" s="1" t="s">
        <v>33</v>
      </c>
    </row>
    <row r="17" spans="1:2" x14ac:dyDescent="0.25">
      <c r="B17" s="1" t="s">
        <v>32</v>
      </c>
    </row>
    <row r="18" spans="1:2" x14ac:dyDescent="0.25">
      <c r="A18" s="1" t="s">
        <v>26</v>
      </c>
      <c r="B18" s="1" t="s">
        <v>25</v>
      </c>
    </row>
    <row r="19" spans="1:2" x14ac:dyDescent="0.25">
      <c r="B19" s="1" t="s">
        <v>108</v>
      </c>
    </row>
    <row r="20" spans="1:2" x14ac:dyDescent="0.25">
      <c r="B20" s="1" t="s">
        <v>23</v>
      </c>
    </row>
    <row r="21" spans="1:2" x14ac:dyDescent="0.25">
      <c r="B21" s="1" t="s">
        <v>20</v>
      </c>
    </row>
    <row r="22" spans="1:2" x14ac:dyDescent="0.25">
      <c r="B22" s="1" t="s">
        <v>22</v>
      </c>
    </row>
    <row r="23" spans="1:2" x14ac:dyDescent="0.25">
      <c r="B23" s="1" t="s">
        <v>21</v>
      </c>
    </row>
    <row r="24" spans="1:2" x14ac:dyDescent="0.25">
      <c r="B24" s="1" t="s">
        <v>20</v>
      </c>
    </row>
    <row r="25" spans="1:2" x14ac:dyDescent="0.25">
      <c r="B25" s="1" t="s">
        <v>19</v>
      </c>
    </row>
    <row r="26" spans="1:2" x14ac:dyDescent="0.25">
      <c r="B26" s="1" t="s">
        <v>18</v>
      </c>
    </row>
    <row r="27" spans="1:2" x14ac:dyDescent="0.25">
      <c r="B27" s="1" t="s">
        <v>17</v>
      </c>
    </row>
    <row r="28" spans="1:2" x14ac:dyDescent="0.25">
      <c r="B28" s="1" t="s">
        <v>16</v>
      </c>
    </row>
    <row r="30" spans="1:2" x14ac:dyDescent="0.25">
      <c r="A30" s="39" t="s">
        <v>15</v>
      </c>
      <c r="B30" s="38"/>
    </row>
    <row r="31" spans="1:2" x14ac:dyDescent="0.25">
      <c r="A31" s="1" t="s">
        <v>14</v>
      </c>
      <c r="B31" s="1">
        <v>37</v>
      </c>
    </row>
    <row r="32" spans="1:2" x14ac:dyDescent="0.25">
      <c r="A32" s="1" t="s">
        <v>14</v>
      </c>
      <c r="B32" s="1">
        <v>37</v>
      </c>
    </row>
    <row r="34" spans="2:15" x14ac:dyDescent="0.25">
      <c r="B34" s="37"/>
      <c r="C34" s="36">
        <v>1</v>
      </c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8</v>
      </c>
      <c r="K34" s="36">
        <v>9</v>
      </c>
      <c r="L34" s="36">
        <v>10</v>
      </c>
      <c r="M34" s="36">
        <v>11</v>
      </c>
      <c r="N34" s="36">
        <v>12</v>
      </c>
    </row>
    <row r="35" spans="2:15" x14ac:dyDescent="0.25">
      <c r="B35" s="164" t="s">
        <v>13</v>
      </c>
      <c r="C35" s="35">
        <v>319741</v>
      </c>
      <c r="D35" s="131">
        <v>331827</v>
      </c>
      <c r="E35" s="23">
        <v>9973</v>
      </c>
      <c r="F35" s="34">
        <v>383655</v>
      </c>
      <c r="G35" s="34">
        <v>382646</v>
      </c>
      <c r="H35" s="23">
        <v>8739</v>
      </c>
      <c r="I35" s="23">
        <v>11630</v>
      </c>
      <c r="J35" s="23">
        <v>12128</v>
      </c>
      <c r="K35" s="23">
        <v>9393</v>
      </c>
      <c r="L35" s="23">
        <v>9024</v>
      </c>
      <c r="M35" s="23">
        <v>9490</v>
      </c>
      <c r="N35" s="23">
        <v>10824</v>
      </c>
      <c r="O35" s="2">
        <v>366.46</v>
      </c>
    </row>
    <row r="36" spans="2:15" x14ac:dyDescent="0.25">
      <c r="B36" s="166"/>
      <c r="C36" s="43">
        <v>381718</v>
      </c>
      <c r="D36" s="25">
        <v>418728</v>
      </c>
      <c r="E36" s="22">
        <v>4341</v>
      </c>
      <c r="F36" s="14">
        <v>499420</v>
      </c>
      <c r="G36" s="14">
        <v>520215</v>
      </c>
      <c r="H36" s="22">
        <v>3636</v>
      </c>
      <c r="I36" s="22">
        <v>9381</v>
      </c>
      <c r="J36" s="22">
        <v>10066</v>
      </c>
      <c r="K36" s="22">
        <v>4025</v>
      </c>
      <c r="L36" s="22">
        <v>3696</v>
      </c>
      <c r="M36" s="22">
        <v>3825</v>
      </c>
      <c r="N36" s="22">
        <v>4576</v>
      </c>
      <c r="O36" s="2" t="s">
        <v>107</v>
      </c>
    </row>
    <row r="37" spans="2:15" x14ac:dyDescent="0.25">
      <c r="B37" s="164" t="s">
        <v>12</v>
      </c>
      <c r="C37" s="12">
        <v>83018</v>
      </c>
      <c r="D37" s="12">
        <v>82267</v>
      </c>
      <c r="E37" s="23">
        <v>9904</v>
      </c>
      <c r="F37" s="29">
        <v>99684</v>
      </c>
      <c r="G37" s="12">
        <v>88441</v>
      </c>
      <c r="H37" s="23">
        <v>9862</v>
      </c>
      <c r="I37" s="23">
        <v>10635</v>
      </c>
      <c r="J37" s="23">
        <v>11348</v>
      </c>
      <c r="K37" s="23">
        <v>8514</v>
      </c>
      <c r="L37" s="23">
        <v>8982</v>
      </c>
      <c r="M37" s="23">
        <v>8343</v>
      </c>
      <c r="N37" s="23">
        <v>8775</v>
      </c>
      <c r="O37" s="2">
        <v>366.46</v>
      </c>
    </row>
    <row r="38" spans="2:15" x14ac:dyDescent="0.25">
      <c r="B38" s="166"/>
      <c r="C38" s="5">
        <v>98840</v>
      </c>
      <c r="D38" s="5">
        <v>102327</v>
      </c>
      <c r="E38" s="22">
        <v>4233</v>
      </c>
      <c r="F38" s="130">
        <v>125564</v>
      </c>
      <c r="G38" s="5">
        <v>111556</v>
      </c>
      <c r="H38" s="22">
        <v>4178</v>
      </c>
      <c r="I38" s="22">
        <v>8394</v>
      </c>
      <c r="J38" s="22">
        <v>8552</v>
      </c>
      <c r="K38" s="22">
        <v>3669</v>
      </c>
      <c r="L38" s="22">
        <v>3713</v>
      </c>
      <c r="M38" s="22">
        <v>3502</v>
      </c>
      <c r="N38" s="22">
        <v>3642</v>
      </c>
      <c r="O38" s="2" t="s">
        <v>107</v>
      </c>
    </row>
    <row r="39" spans="2:15" x14ac:dyDescent="0.25">
      <c r="B39" s="164" t="s">
        <v>11</v>
      </c>
      <c r="C39" s="23">
        <v>18030</v>
      </c>
      <c r="D39" s="23">
        <v>17434</v>
      </c>
      <c r="E39" s="23">
        <v>9013</v>
      </c>
      <c r="F39" s="23">
        <v>20496</v>
      </c>
      <c r="G39" s="23">
        <v>22145</v>
      </c>
      <c r="H39" s="23">
        <v>9365</v>
      </c>
      <c r="I39" s="23">
        <v>10195</v>
      </c>
      <c r="J39" s="23">
        <v>10240</v>
      </c>
      <c r="K39" s="23">
        <v>8853</v>
      </c>
      <c r="L39" s="23">
        <v>8425</v>
      </c>
      <c r="M39" s="23">
        <v>9210</v>
      </c>
      <c r="N39" s="23">
        <v>8862</v>
      </c>
      <c r="O39" s="2">
        <v>366.46</v>
      </c>
    </row>
    <row r="40" spans="2:15" x14ac:dyDescent="0.25">
      <c r="B40" s="166"/>
      <c r="C40" s="22">
        <v>17319</v>
      </c>
      <c r="D40" s="22">
        <v>17052</v>
      </c>
      <c r="E40" s="22">
        <v>3789</v>
      </c>
      <c r="F40" s="22">
        <v>21600</v>
      </c>
      <c r="G40" s="22">
        <v>23252</v>
      </c>
      <c r="H40" s="22">
        <v>3895</v>
      </c>
      <c r="I40" s="22">
        <v>7608</v>
      </c>
      <c r="J40" s="22">
        <v>7740</v>
      </c>
      <c r="K40" s="22">
        <v>3783</v>
      </c>
      <c r="L40" s="22">
        <v>3502</v>
      </c>
      <c r="M40" s="22">
        <v>3838</v>
      </c>
      <c r="N40" s="22">
        <v>3656</v>
      </c>
      <c r="O40" s="2" t="s">
        <v>107</v>
      </c>
    </row>
    <row r="41" spans="2:15" x14ac:dyDescent="0.25">
      <c r="B41" s="164" t="s">
        <v>10</v>
      </c>
      <c r="C41" s="23">
        <v>10563</v>
      </c>
      <c r="D41" s="23">
        <v>10445</v>
      </c>
      <c r="E41" s="23">
        <v>8536</v>
      </c>
      <c r="F41" s="23">
        <v>11431</v>
      </c>
      <c r="G41" s="23">
        <v>11639</v>
      </c>
      <c r="H41" s="23">
        <v>9426</v>
      </c>
      <c r="I41" s="23">
        <v>10688</v>
      </c>
      <c r="J41" s="23">
        <v>9823</v>
      </c>
      <c r="K41" s="23">
        <v>8549</v>
      </c>
      <c r="L41" s="23">
        <v>10458</v>
      </c>
      <c r="M41" s="23">
        <v>9110</v>
      </c>
      <c r="N41" s="23">
        <v>8974</v>
      </c>
      <c r="O41" s="2">
        <v>366.46</v>
      </c>
    </row>
    <row r="42" spans="2:15" x14ac:dyDescent="0.25">
      <c r="B42" s="166"/>
      <c r="C42" s="22">
        <v>8633</v>
      </c>
      <c r="D42" s="22">
        <v>8340</v>
      </c>
      <c r="E42" s="22">
        <v>3616</v>
      </c>
      <c r="F42" s="22">
        <v>9389</v>
      </c>
      <c r="G42" s="22">
        <v>9724</v>
      </c>
      <c r="H42" s="22">
        <v>3978</v>
      </c>
      <c r="I42" s="22">
        <v>8035</v>
      </c>
      <c r="J42" s="22">
        <v>7184</v>
      </c>
      <c r="K42" s="22">
        <v>3620</v>
      </c>
      <c r="L42" s="22">
        <v>4301</v>
      </c>
      <c r="M42" s="22">
        <v>3702</v>
      </c>
      <c r="N42" s="22">
        <v>4019</v>
      </c>
      <c r="O42" s="2" t="s">
        <v>107</v>
      </c>
    </row>
    <row r="43" spans="2:15" x14ac:dyDescent="0.25">
      <c r="B43" s="164" t="s">
        <v>9</v>
      </c>
      <c r="C43" s="23">
        <v>9372</v>
      </c>
      <c r="D43" s="23">
        <v>9924</v>
      </c>
      <c r="E43" s="23">
        <v>8944</v>
      </c>
      <c r="F43" s="23">
        <v>10195</v>
      </c>
      <c r="G43" s="23">
        <v>10662</v>
      </c>
      <c r="H43" s="23">
        <v>8953</v>
      </c>
      <c r="I43" s="23">
        <v>9698</v>
      </c>
      <c r="J43" s="23">
        <v>9786</v>
      </c>
      <c r="K43" s="23">
        <v>8770</v>
      </c>
      <c r="L43" s="23">
        <v>9274</v>
      </c>
      <c r="M43" s="23">
        <v>9279</v>
      </c>
      <c r="N43" s="23">
        <v>9769</v>
      </c>
      <c r="O43" s="2">
        <v>366.46</v>
      </c>
    </row>
    <row r="44" spans="2:15" x14ac:dyDescent="0.25">
      <c r="B44" s="166"/>
      <c r="C44" s="22">
        <v>6804</v>
      </c>
      <c r="D44" s="22">
        <v>7400</v>
      </c>
      <c r="E44" s="22">
        <v>3783</v>
      </c>
      <c r="F44" s="22">
        <v>7791</v>
      </c>
      <c r="G44" s="22">
        <v>8048</v>
      </c>
      <c r="H44" s="22">
        <v>3632</v>
      </c>
      <c r="I44" s="22">
        <v>6984</v>
      </c>
      <c r="J44" s="22">
        <v>7263</v>
      </c>
      <c r="K44" s="22">
        <v>3624</v>
      </c>
      <c r="L44" s="22">
        <v>3827</v>
      </c>
      <c r="M44" s="22">
        <v>3917</v>
      </c>
      <c r="N44" s="22">
        <v>4042</v>
      </c>
      <c r="O44" s="2" t="s">
        <v>107</v>
      </c>
    </row>
    <row r="45" spans="2:15" x14ac:dyDescent="0.25">
      <c r="B45" s="164" t="s">
        <v>8</v>
      </c>
      <c r="C45" s="23">
        <v>8264</v>
      </c>
      <c r="D45" s="23">
        <v>8414</v>
      </c>
      <c r="E45" s="23">
        <v>8729</v>
      </c>
      <c r="F45" s="23">
        <v>8653</v>
      </c>
      <c r="G45" s="23">
        <v>9922</v>
      </c>
      <c r="H45" s="23">
        <v>9153</v>
      </c>
      <c r="I45" s="23">
        <v>8887</v>
      </c>
      <c r="J45" s="23">
        <v>8533</v>
      </c>
      <c r="K45" s="23">
        <v>8737</v>
      </c>
      <c r="L45" s="23">
        <v>9276</v>
      </c>
      <c r="M45" s="23">
        <v>10184</v>
      </c>
      <c r="N45" s="23">
        <v>9661</v>
      </c>
      <c r="O45" s="2">
        <v>366.46</v>
      </c>
    </row>
    <row r="46" spans="2:15" x14ac:dyDescent="0.25">
      <c r="B46" s="166"/>
      <c r="C46" s="22">
        <v>3342</v>
      </c>
      <c r="D46" s="22">
        <v>3422</v>
      </c>
      <c r="E46" s="22">
        <v>3619</v>
      </c>
      <c r="F46" s="22">
        <v>3566</v>
      </c>
      <c r="G46" s="22">
        <v>4158</v>
      </c>
      <c r="H46" s="22">
        <v>3826</v>
      </c>
      <c r="I46" s="22">
        <v>3684</v>
      </c>
      <c r="J46" s="22">
        <v>3583</v>
      </c>
      <c r="K46" s="22">
        <v>3539</v>
      </c>
      <c r="L46" s="22">
        <v>3885</v>
      </c>
      <c r="M46" s="22">
        <v>4380</v>
      </c>
      <c r="N46" s="22">
        <v>4289</v>
      </c>
      <c r="O46" s="2" t="s">
        <v>107</v>
      </c>
    </row>
    <row r="47" spans="2:15" x14ac:dyDescent="0.25">
      <c r="B47" s="164" t="s">
        <v>7</v>
      </c>
      <c r="C47" s="23">
        <v>9651</v>
      </c>
      <c r="D47" s="23">
        <v>9230</v>
      </c>
      <c r="E47" s="23">
        <v>8948</v>
      </c>
      <c r="F47" s="23">
        <v>10049</v>
      </c>
      <c r="G47" s="23">
        <v>9118</v>
      </c>
      <c r="H47" s="23">
        <v>9755</v>
      </c>
      <c r="I47" s="23">
        <v>10595</v>
      </c>
      <c r="J47" s="23">
        <v>9266</v>
      </c>
      <c r="K47" s="23">
        <v>8775</v>
      </c>
      <c r="L47" s="23">
        <v>9498</v>
      </c>
      <c r="M47" s="23">
        <v>9357</v>
      </c>
      <c r="N47" s="23">
        <v>9559</v>
      </c>
      <c r="O47" s="2">
        <v>366.46</v>
      </c>
    </row>
    <row r="48" spans="2:15" x14ac:dyDescent="0.25">
      <c r="B48" s="166"/>
      <c r="C48" s="22">
        <v>6833</v>
      </c>
      <c r="D48" s="22">
        <v>6262</v>
      </c>
      <c r="E48" s="22">
        <v>3763</v>
      </c>
      <c r="F48" s="22">
        <v>7420</v>
      </c>
      <c r="G48" s="22">
        <v>6302</v>
      </c>
      <c r="H48" s="22">
        <v>4143</v>
      </c>
      <c r="I48" s="22">
        <v>7775</v>
      </c>
      <c r="J48" s="22">
        <v>5569</v>
      </c>
      <c r="K48" s="22">
        <v>3625</v>
      </c>
      <c r="L48" s="22">
        <v>4008</v>
      </c>
      <c r="M48" s="22">
        <v>3956</v>
      </c>
      <c r="N48" s="22">
        <v>4075</v>
      </c>
      <c r="O48" s="2" t="s">
        <v>107</v>
      </c>
    </row>
    <row r="49" spans="2:15" x14ac:dyDescent="0.25">
      <c r="B49" s="164" t="s">
        <v>6</v>
      </c>
      <c r="C49" s="23">
        <v>9191</v>
      </c>
      <c r="D49" s="23">
        <v>9116</v>
      </c>
      <c r="E49" s="23">
        <v>9328</v>
      </c>
      <c r="F49" s="23">
        <v>9477</v>
      </c>
      <c r="G49" s="23">
        <v>9698</v>
      </c>
      <c r="H49" s="23">
        <v>9672</v>
      </c>
      <c r="I49" s="23">
        <v>9886</v>
      </c>
      <c r="J49" s="23">
        <v>9707</v>
      </c>
      <c r="K49" s="23">
        <v>13320</v>
      </c>
      <c r="L49" s="23">
        <v>9155</v>
      </c>
      <c r="M49" s="23">
        <v>9132</v>
      </c>
      <c r="N49" s="23">
        <v>9239</v>
      </c>
      <c r="O49" s="2">
        <v>366.46</v>
      </c>
    </row>
    <row r="50" spans="2:15" x14ac:dyDescent="0.25">
      <c r="B50" s="166"/>
      <c r="C50" s="22">
        <v>3792</v>
      </c>
      <c r="D50" s="22">
        <v>3767</v>
      </c>
      <c r="E50" s="22">
        <v>3925</v>
      </c>
      <c r="F50" s="22">
        <v>3958</v>
      </c>
      <c r="G50" s="22">
        <v>4030</v>
      </c>
      <c r="H50" s="22">
        <v>4064</v>
      </c>
      <c r="I50" s="22">
        <v>4130</v>
      </c>
      <c r="J50" s="22">
        <v>4002</v>
      </c>
      <c r="K50" s="22">
        <v>8037</v>
      </c>
      <c r="L50" s="22">
        <v>3836</v>
      </c>
      <c r="M50" s="22">
        <v>3816</v>
      </c>
      <c r="N50" s="22">
        <v>3932</v>
      </c>
      <c r="O50" s="2" t="s">
        <v>107</v>
      </c>
    </row>
  </sheetData>
  <mergeCells count="8">
    <mergeCell ref="B47:B48"/>
    <mergeCell ref="B49:B50"/>
    <mergeCell ref="B35:B36"/>
    <mergeCell ref="B37:B38"/>
    <mergeCell ref="B39:B40"/>
    <mergeCell ref="B41:B42"/>
    <mergeCell ref="B43:B44"/>
    <mergeCell ref="B45:B4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including last measurement</vt:lpstr>
      <vt:lpstr>First 4 measurements</vt:lpstr>
      <vt:lpstr>10 min</vt:lpstr>
      <vt:lpstr>20 min</vt:lpstr>
      <vt:lpstr>70 min</vt:lpstr>
      <vt:lpstr>155 min</vt:lpstr>
      <vt:lpstr>1260 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Moldt Haack</dc:creator>
  <cp:lastModifiedBy>Aleksander Moldt Haack</cp:lastModifiedBy>
  <dcterms:created xsi:type="dcterms:W3CDTF">2017-07-25T18:05:44Z</dcterms:created>
  <dcterms:modified xsi:type="dcterms:W3CDTF">2017-07-26T13:30:28Z</dcterms:modified>
</cp:coreProperties>
</file>